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725"/>
  <workbookPr codeName="ThisWorkbook" defaultThemeVersion="124226" filterPrivacy="1" showInkAnnotation="0"/>
  <xr:revisionPtr xr6:coauthVersionLast="47" xr6:coauthVersionMax="47" documentId="13_ncr:1_{5AEB5309-548A-4389-92D9-813D06442D74}" revIDLastSave="0" xr10:uidLastSave="{00000000-0000-0000-0000-000000000000}"/>
  <bookViews>
    <workbookView activeTab="2" firstSheet="1" tabRatio="834" xr2:uid="{00000000-000D-0000-FFFF-FFFF00000000}" windowHeight="15168" windowWidth="20832" xWindow="384" yWindow="384"/>
  </bookViews>
  <sheets>
    <sheet r:id="rId1" name="串刺用【先頭】" sheetId="106" state="hidden"/>
    <sheet r:id="rId2" name="完了（戸建）" sheetId="113"/>
    <sheet r:id="rId3" name="様式第13｜完了実績報告書" sheetId="88"/>
    <sheet r:id="rId4" name="定型様式5｜総括表" sheetId="92"/>
    <sheet r:id="rId5" name="定型様式6｜明細書【断熱材】" sheetId="87"/>
    <sheet r:id="rId6" name="定型様式6｜明細書【窓】" sheetId="81"/>
    <sheet r:id="rId7" name="定型様式6｜明細書【ガラス】" sheetId="90"/>
    <sheet r:id="rId8" name="定型様式6｜明細書【玄関ドア】" sheetId="112"/>
    <sheet r:id="rId9" name="定型様式2｜明細書【断熱材オプション】" sheetId="114"/>
    <sheet r:id="rId10" name="様式第16｜精算払請求書" sheetId="111"/>
    <sheet r:id="rId11" name="串刺用【末尾】" sheetId="107" state="hidden"/>
  </sheets>
  <definedNames>
    <definedName localSheetId="8" name="_xlnm.Print_Area">'定型様式2｜明細書【断熱材オプション】'!$A$1:$BC$64</definedName>
    <definedName localSheetId="3" name="_xlnm.Print_Area">'定型様式5｜総括表'!$A$1:$BC$51</definedName>
    <definedName localSheetId="6" name="_xlnm.Print_Area">'定型様式6｜明細書【ガラス】'!$A$1:$BC$35</definedName>
    <definedName localSheetId="7" name="_xlnm.Print_Area">'定型様式6｜明細書【玄関ドア】'!$A$1:$BC$43</definedName>
    <definedName localSheetId="5" name="_xlnm.Print_Area">'定型様式6｜明細書【窓】'!$A$1:$BC$70</definedName>
    <definedName localSheetId="4" name="_xlnm.Print_Area">'定型様式6｜明細書【断熱材】'!$A$1:$BC$50</definedName>
    <definedName localSheetId="2" name="_xlnm.Print_Area">'様式第13｜完了実績報告書'!$A$1:$CN$99</definedName>
    <definedName localSheetId="9" name="_xlnm.Print_Area">'様式第16｜精算払請求書'!$A$1:$CN$78</definedName>
    <definedName name="ガラス">#REF!</definedName>
    <definedName name="使用製品">#REF!</definedName>
    <definedName localSheetId="7" name="窓">#REF!</definedName>
    <definedName name="窓">#REF!</definedName>
    <definedName localSheetId="7" name="断熱材">#REF!</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14" l="1"/>
  <c r="G49" i="87"/>
  <c r="BC2" i="114"/>
  <c r="BC2" i="87"/>
  <c r="AW2" i="114"/>
  <c r="AW2" i="87"/>
  <c r="AW1" i="114"/>
  <c r="AW1" i="87"/>
  <c r="AV2" i="114"/>
  <c r="AV2" i="87"/>
  <c r="AV1" i="114"/>
  <c r="AV1" i="87"/>
  <c r="C50" i="114"/>
  <c r="G49" i="114"/>
  <c r="T49" i="114" s="1"/>
  <c r="C49" i="114"/>
  <c r="C48" i="114"/>
  <c r="C47" i="114"/>
  <c r="AT42" i="114"/>
  <c r="AW42" i="114" s="1"/>
  <c r="AM42" i="114"/>
  <c r="G50" i="114" s="1"/>
  <c r="AT41" i="114"/>
  <c r="AW41" i="114" s="1"/>
  <c r="AM41" i="114"/>
  <c r="AT40" i="114"/>
  <c r="AW40" i="114" s="1"/>
  <c r="AM40" i="114"/>
  <c r="G48" i="114" s="1"/>
  <c r="AW39" i="114"/>
  <c r="AT39" i="114"/>
  <c r="AM39" i="114"/>
  <c r="G47" i="114" s="1"/>
  <c r="M37" i="114"/>
  <c r="C33" i="114"/>
  <c r="C32" i="114"/>
  <c r="G31" i="114"/>
  <c r="K31" i="114" s="1"/>
  <c r="AA31" i="114" s="1"/>
  <c r="C31" i="114"/>
  <c r="G30" i="114"/>
  <c r="K30" i="114" s="1"/>
  <c r="AA30" i="114" s="1"/>
  <c r="C30" i="114"/>
  <c r="G29" i="114"/>
  <c r="K29" i="114" s="1"/>
  <c r="AA29" i="114" s="1"/>
  <c r="C29" i="114"/>
  <c r="C28" i="114"/>
  <c r="AT23" i="114"/>
  <c r="AM23" i="114"/>
  <c r="AT22" i="114"/>
  <c r="AW22" i="114" s="1"/>
  <c r="AM22" i="114"/>
  <c r="G33" i="114" s="1"/>
  <c r="AT21" i="114"/>
  <c r="AM21" i="114"/>
  <c r="AT20" i="114"/>
  <c r="AW20" i="114" s="1"/>
  <c r="AM20" i="114"/>
  <c r="G32" i="114" s="1"/>
  <c r="AT19" i="114"/>
  <c r="AM19" i="114"/>
  <c r="AT18" i="114"/>
  <c r="AW18" i="114" s="1"/>
  <c r="AM18" i="114"/>
  <c r="AT17" i="114"/>
  <c r="AM17" i="114"/>
  <c r="AT16" i="114"/>
  <c r="AW16" i="114" s="1"/>
  <c r="AM16" i="114"/>
  <c r="AT15" i="114"/>
  <c r="AM15" i="114"/>
  <c r="AT14" i="114"/>
  <c r="AW14" i="114" s="1"/>
  <c r="AM14" i="114"/>
  <c r="AT13" i="114"/>
  <c r="AM13" i="114"/>
  <c r="AT12" i="114"/>
  <c r="AW12" i="114" s="1"/>
  <c r="AM12" i="114"/>
  <c r="G28" i="114" s="1"/>
  <c r="AO30" i="114" l="1"/>
  <c r="T48" i="114"/>
  <c r="K48" i="114"/>
  <c r="AA48" i="114" s="1"/>
  <c r="K32" i="114"/>
  <c r="AA32" i="114" s="1"/>
  <c r="T32" i="114"/>
  <c r="K50" i="114"/>
  <c r="AA50" i="114" s="1"/>
  <c r="T50" i="114"/>
  <c r="K28" i="114"/>
  <c r="AA28" i="114" s="1"/>
  <c r="AO28" i="114" s="1"/>
  <c r="T28" i="114"/>
  <c r="T47" i="114"/>
  <c r="K47" i="114"/>
  <c r="AA47" i="114" s="1"/>
  <c r="AO47" i="114" s="1"/>
  <c r="T33" i="114"/>
  <c r="K33" i="114"/>
  <c r="AA33" i="114" s="1"/>
  <c r="M10" i="114"/>
  <c r="T29" i="114"/>
  <c r="T31" i="114"/>
  <c r="K49" i="114"/>
  <c r="AA49" i="114" s="1"/>
  <c r="T30" i="114"/>
  <c r="AO49" i="114" l="1"/>
  <c r="AO32" i="114"/>
  <c r="AO34" i="114" s="1"/>
  <c r="AO54" i="114" s="1"/>
  <c r="A154" i="114" s="1"/>
  <c r="AO51" i="114"/>
  <c r="Y29" i="92" l="1"/>
  <c r="AK28" i="90"/>
  <c r="AK27" i="90"/>
  <c r="AK26" i="90"/>
  <c r="AK25" i="90"/>
  <c r="AK24" i="90"/>
  <c r="AK23" i="90"/>
  <c r="AK22" i="90"/>
  <c r="AK21" i="90"/>
  <c r="AK20" i="90"/>
  <c r="AK19" i="90"/>
  <c r="AK18" i="90"/>
  <c r="AK17" i="90"/>
  <c r="AK16" i="90"/>
  <c r="AK15" i="90"/>
  <c r="AK14" i="90"/>
  <c r="AW2" i="112"/>
  <c r="AW2" i="90"/>
  <c r="Q8" i="90" l="1"/>
  <c r="AV2" i="112"/>
  <c r="AV1" i="112"/>
  <c r="BC2" i="112"/>
  <c r="AW1" i="112"/>
  <c r="AW1" i="90"/>
  <c r="AV2" i="90"/>
  <c r="AT14" i="112"/>
  <c r="AO19" i="112" s="1"/>
  <c r="BF49" i="111"/>
  <c r="AU49" i="111"/>
  <c r="A153" i="112" l="1"/>
  <c r="BQ32" i="111"/>
  <c r="BF32" i="111"/>
  <c r="W32" i="111"/>
  <c r="O32" i="111"/>
  <c r="H32" i="111"/>
  <c r="BR2" i="111"/>
  <c r="BD13" i="111" l="1"/>
  <c r="BL12" i="111"/>
  <c r="BD12" i="111"/>
  <c r="BK11" i="111"/>
  <c r="BD11" i="111"/>
  <c r="BD14" i="111"/>
  <c r="BD15" i="111"/>
  <c r="AG51" i="111"/>
  <c r="AG50" i="111"/>
  <c r="CA2" i="111"/>
  <c r="AW2" i="81" l="1"/>
  <c r="AW1" i="81"/>
  <c r="AW2" i="92"/>
  <c r="BX45" i="111" l="1"/>
  <c r="BX44" i="111"/>
  <c r="BY44" i="111"/>
  <c r="L53" i="88" l="1"/>
  <c r="AV1" i="90" l="1"/>
  <c r="AV2" i="81"/>
  <c r="AV1" i="81"/>
  <c r="AV2" i="92"/>
  <c r="AW1" i="92"/>
  <c r="AV1" i="92"/>
  <c r="BX49" i="88"/>
  <c r="BY48" i="88"/>
  <c r="BX48" i="88"/>
  <c r="CA3" i="88"/>
  <c r="BY45" i="111" l="1"/>
  <c r="BY49" i="88"/>
  <c r="AK45" i="81"/>
  <c r="AM16" i="87" l="1"/>
  <c r="AW29" i="90" l="1"/>
  <c r="AT28" i="90"/>
  <c r="AZ28" i="90" s="1"/>
  <c r="AT27" i="90"/>
  <c r="AZ27" i="90" s="1"/>
  <c r="AT26" i="90"/>
  <c r="AZ26" i="90" s="1"/>
  <c r="AT25" i="90"/>
  <c r="AZ25" i="90" s="1"/>
  <c r="AT24" i="90"/>
  <c r="AZ24" i="90" s="1"/>
  <c r="AT23" i="90"/>
  <c r="AZ23" i="90" s="1"/>
  <c r="AT22" i="90"/>
  <c r="AZ22" i="90" s="1"/>
  <c r="AT21" i="90"/>
  <c r="AZ21" i="90" s="1"/>
  <c r="AT20" i="90"/>
  <c r="AZ20" i="90" s="1"/>
  <c r="AT19" i="90"/>
  <c r="AZ19" i="90" s="1"/>
  <c r="AT18" i="90"/>
  <c r="AZ18" i="90" s="1"/>
  <c r="AT17" i="90"/>
  <c r="AZ17" i="90" s="1"/>
  <c r="AT16" i="90"/>
  <c r="AZ16" i="90" s="1"/>
  <c r="AT15" i="90"/>
  <c r="AZ15" i="90" s="1"/>
  <c r="AT14" i="90"/>
  <c r="AZ14" i="90" s="1"/>
  <c r="AZ29" i="90" l="1"/>
  <c r="I33" i="90" l="1"/>
  <c r="Z33" i="90" s="1"/>
  <c r="AO33" i="90" s="1"/>
  <c r="I34" i="90"/>
  <c r="Z34" i="90" s="1"/>
  <c r="AO34" i="90" s="1"/>
  <c r="BC2" i="81"/>
  <c r="AO35" i="90" l="1"/>
  <c r="A152" i="90" s="1"/>
  <c r="Y27" i="92" s="1"/>
  <c r="Y28" i="92"/>
  <c r="AT51" i="81"/>
  <c r="AZ51" i="81" s="1"/>
  <c r="AK51" i="81"/>
  <c r="AT50" i="81"/>
  <c r="AZ50" i="81" s="1"/>
  <c r="AK50" i="81"/>
  <c r="AT49" i="81"/>
  <c r="AZ49" i="81" s="1"/>
  <c r="AK49" i="81"/>
  <c r="AT28" i="81"/>
  <c r="AZ28" i="81" s="1"/>
  <c r="AK28" i="81"/>
  <c r="AT27" i="81"/>
  <c r="AZ27" i="81" s="1"/>
  <c r="AK27" i="81"/>
  <c r="AT26" i="81"/>
  <c r="AZ26" i="81" s="1"/>
  <c r="AK26" i="81"/>
  <c r="AT25" i="81"/>
  <c r="AZ25" i="81" s="1"/>
  <c r="AK25" i="81"/>
  <c r="AT24" i="81"/>
  <c r="AZ24" i="81" s="1"/>
  <c r="AK24" i="81"/>
  <c r="AT23" i="81"/>
  <c r="AZ23" i="81" s="1"/>
  <c r="AK23" i="81"/>
  <c r="AT22" i="81"/>
  <c r="AZ22" i="81" s="1"/>
  <c r="AK22" i="81"/>
  <c r="AT21" i="81"/>
  <c r="AZ21" i="81" s="1"/>
  <c r="AK21" i="81"/>
  <c r="AT20" i="81"/>
  <c r="AZ20" i="81" s="1"/>
  <c r="AK20" i="81"/>
  <c r="AT19" i="81"/>
  <c r="AZ19" i="81" s="1"/>
  <c r="AK19" i="81"/>
  <c r="AT18" i="81"/>
  <c r="AZ18" i="81" s="1"/>
  <c r="AK18" i="81"/>
  <c r="AT17" i="81"/>
  <c r="AZ17" i="81" s="1"/>
  <c r="AK17" i="81"/>
  <c r="AT16" i="81"/>
  <c r="AZ16" i="81" s="1"/>
  <c r="AK16" i="81"/>
  <c r="C38" i="87"/>
  <c r="C46" i="87"/>
  <c r="C45" i="87"/>
  <c r="C44" i="87"/>
  <c r="C43" i="87"/>
  <c r="C42" i="87"/>
  <c r="C41" i="87"/>
  <c r="C40" i="87"/>
  <c r="C39" i="87"/>
  <c r="BC2" i="92"/>
  <c r="N12" i="92"/>
  <c r="AT15" i="81"/>
  <c r="AZ15" i="81" s="1"/>
  <c r="AK15" i="81"/>
  <c r="AW37" i="81"/>
  <c r="AW60" i="81"/>
  <c r="AM27" i="87"/>
  <c r="AM26" i="87"/>
  <c r="AM25" i="87"/>
  <c r="AM24" i="87"/>
  <c r="AM23" i="87"/>
  <c r="AM22" i="87"/>
  <c r="AM21" i="87"/>
  <c r="AM20" i="87"/>
  <c r="AM19" i="87"/>
  <c r="AM18" i="87"/>
  <c r="AM17" i="87"/>
  <c r="G41" i="87" s="1"/>
  <c r="K41" i="87" s="1"/>
  <c r="AK57" i="81"/>
  <c r="AK54" i="81"/>
  <c r="AK46" i="81"/>
  <c r="AK47" i="81"/>
  <c r="AK48" i="81"/>
  <c r="AK52" i="81"/>
  <c r="AK53" i="81"/>
  <c r="AK55" i="81"/>
  <c r="AK56" i="81"/>
  <c r="AK58" i="81"/>
  <c r="AK59" i="81"/>
  <c r="AM15" i="87"/>
  <c r="AM14" i="87"/>
  <c r="AM13" i="87"/>
  <c r="AM12" i="87"/>
  <c r="AM11" i="87"/>
  <c r="AM10" i="87"/>
  <c r="AK36" i="81"/>
  <c r="AK35" i="81"/>
  <c r="AK34" i="81"/>
  <c r="AK33" i="81"/>
  <c r="AK32" i="81"/>
  <c r="AK31" i="81"/>
  <c r="AK30" i="81"/>
  <c r="AK29" i="81"/>
  <c r="AT10" i="87"/>
  <c r="AT59" i="81"/>
  <c r="AZ59" i="81" s="1"/>
  <c r="AT58" i="81"/>
  <c r="AZ58" i="81" s="1"/>
  <c r="AT57" i="81"/>
  <c r="AZ57" i="81" s="1"/>
  <c r="AT56" i="81"/>
  <c r="AZ56" i="81" s="1"/>
  <c r="AT55" i="81"/>
  <c r="AZ55" i="81" s="1"/>
  <c r="AT54" i="81"/>
  <c r="AZ54" i="81" s="1"/>
  <c r="AT53" i="81"/>
  <c r="AZ53" i="81" s="1"/>
  <c r="AT52" i="81"/>
  <c r="AZ52" i="81" s="1"/>
  <c r="AT48" i="81"/>
  <c r="AZ48" i="81" s="1"/>
  <c r="AT47" i="81"/>
  <c r="AZ47" i="81" s="1"/>
  <c r="AT46" i="81"/>
  <c r="AZ46" i="81" s="1"/>
  <c r="AT45" i="81"/>
  <c r="AZ45" i="81" s="1"/>
  <c r="AT36" i="81"/>
  <c r="AZ36" i="81" s="1"/>
  <c r="AT35" i="81"/>
  <c r="AZ35" i="81" s="1"/>
  <c r="AT34" i="81"/>
  <c r="AZ34" i="81" s="1"/>
  <c r="AT33" i="81"/>
  <c r="AZ33" i="81" s="1"/>
  <c r="AT32" i="81"/>
  <c r="AZ32" i="81" s="1"/>
  <c r="AT31" i="81"/>
  <c r="AZ31" i="81" s="1"/>
  <c r="AT30" i="81"/>
  <c r="AZ30" i="81" s="1"/>
  <c r="AT29" i="81"/>
  <c r="AZ29" i="81" s="1"/>
  <c r="AT27" i="87"/>
  <c r="AT26" i="87"/>
  <c r="AW26" i="87" s="1"/>
  <c r="AT25" i="87"/>
  <c r="AT24" i="87"/>
  <c r="AW24" i="87" s="1"/>
  <c r="AT23" i="87"/>
  <c r="AT22" i="87"/>
  <c r="AT21" i="87"/>
  <c r="AT20" i="87"/>
  <c r="AW20" i="87" s="1"/>
  <c r="AT19" i="87"/>
  <c r="AT18" i="87"/>
  <c r="AW18" i="87" s="1"/>
  <c r="AT17" i="87"/>
  <c r="AT16" i="87"/>
  <c r="AT15" i="87"/>
  <c r="AT14" i="87"/>
  <c r="AT13" i="87"/>
  <c r="AT12" i="87"/>
  <c r="AT11" i="87"/>
  <c r="BC2" i="90"/>
  <c r="Q9" i="81" l="1"/>
  <c r="M8" i="87"/>
  <c r="Q39" i="81"/>
  <c r="G44" i="87"/>
  <c r="K44" i="87" s="1"/>
  <c r="G43" i="87"/>
  <c r="K43" i="87" s="1"/>
  <c r="G46" i="87"/>
  <c r="K46" i="87" s="1"/>
  <c r="AA46" i="87" s="1"/>
  <c r="G42" i="87"/>
  <c r="K42" i="87" s="1"/>
  <c r="G45" i="87"/>
  <c r="K45" i="87" s="1"/>
  <c r="AA45" i="87" s="1"/>
  <c r="G39" i="87"/>
  <c r="K39" i="87" s="1"/>
  <c r="T41" i="87"/>
  <c r="AA41" i="87" s="1"/>
  <c r="G40" i="87"/>
  <c r="K40" i="87" s="1"/>
  <c r="AZ60" i="81"/>
  <c r="AW22" i="87"/>
  <c r="AW16" i="87"/>
  <c r="AW14" i="87"/>
  <c r="AW12" i="87"/>
  <c r="AW10" i="87"/>
  <c r="AZ37" i="81"/>
  <c r="G38" i="87"/>
  <c r="I69" i="81" l="1"/>
  <c r="Z69" i="81" s="1"/>
  <c r="AO69" i="81" s="1"/>
  <c r="I66" i="81"/>
  <c r="Z66" i="81" s="1"/>
  <c r="I65" i="81"/>
  <c r="Z65" i="81" s="1"/>
  <c r="T44" i="87"/>
  <c r="T46" i="87"/>
  <c r="T45" i="87"/>
  <c r="I67" i="81"/>
  <c r="Z67" i="81" s="1"/>
  <c r="I68" i="81"/>
  <c r="Z68" i="81" s="1"/>
  <c r="T40" i="87"/>
  <c r="AA44" i="87"/>
  <c r="AO44" i="87" s="1"/>
  <c r="T42" i="87"/>
  <c r="AA42" i="87" s="1"/>
  <c r="AA40" i="87"/>
  <c r="T43" i="87"/>
  <c r="T39" i="87"/>
  <c r="K38" i="87"/>
  <c r="T38" i="87"/>
  <c r="AO65" i="81" l="1"/>
  <c r="AO70" i="81" s="1"/>
  <c r="AA43" i="87"/>
  <c r="AO41" i="87" s="1"/>
  <c r="AA39" i="87"/>
  <c r="AA38" i="87"/>
  <c r="A151" i="81" l="1"/>
  <c r="Y26" i="92" s="1"/>
  <c r="AO38" i="87"/>
  <c r="AO47" i="87" s="1"/>
  <c r="A150" i="87" l="1"/>
  <c r="Y25" i="92" s="1"/>
  <c r="Y30" i="92" s="1"/>
  <c r="Y31" i="92" l="1"/>
  <c r="Y32" i="92" s="1"/>
  <c r="W45" i="92" s="1"/>
  <c r="W51" i="92" l="1"/>
  <c r="Y63" i="88" s="1"/>
  <c r="Y56" i="1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11" authorId="0" shapeId="0" xr:uid="{20753989-7D1D-4219-8AEB-8FAC8B5ADB10}">
      <text>
        <r>
          <rPr>
            <sz val="16"/>
            <color indexed="81"/>
            <rFont val="MS P ゴシック"/>
            <family val="3"/>
            <charset val="128"/>
          </rPr>
          <t>使用する製品の中空層の厚さを必ず確認の上、□⇒■にしてください。</t>
        </r>
      </text>
    </comment>
    <comment ref="AM41" authorId="0" shapeId="0" xr:uid="{9DA0BFF3-B0D0-47A9-80CD-72A8DDEF1F21}">
      <text>
        <r>
          <rPr>
            <sz val="16"/>
            <color indexed="81"/>
            <rFont val="MS P ゴシック"/>
            <family val="3"/>
            <charset val="128"/>
          </rPr>
          <t>使用する製品の中空層の厚さを必ず確認の上、□⇒■にしてください。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10" authorId="0" shapeId="0" xr:uid="{7F4FB31A-3570-4F0F-82B5-DF05E553AE3D}">
      <text>
        <r>
          <rPr>
            <sz val="16"/>
            <color indexed="81"/>
            <rFont val="MS P ゴシック"/>
            <family val="3"/>
            <charset val="128"/>
          </rPr>
          <t>使用する製品の中空層の厚さを必ず確認の上、□⇒■にしてください。</t>
        </r>
      </text>
    </comment>
  </commentList>
</comments>
</file>

<file path=xl/sharedStrings.xml><?xml version="1.0" encoding="utf-8"?>
<sst xmlns="http://schemas.openxmlformats.org/spreadsheetml/2006/main" count="822" uniqueCount="335">
  <si>
    <t>円</t>
    <rPh sb="0" eb="1">
      <t>エン</t>
    </rPh>
    <phoneticPr fontId="3"/>
  </si>
  <si>
    <t>部位数</t>
    <rPh sb="0" eb="2">
      <t>ブイ</t>
    </rPh>
    <rPh sb="2" eb="3">
      <t>スウ</t>
    </rPh>
    <phoneticPr fontId="3"/>
  </si>
  <si>
    <t>製品名</t>
    <rPh sb="0" eb="3">
      <t>セイヒンメイ</t>
    </rPh>
    <phoneticPr fontId="3"/>
  </si>
  <si>
    <t>※複数枚に及ぶ場合</t>
    <rPh sb="1" eb="4">
      <t>フクスウマイ</t>
    </rPh>
    <rPh sb="5" eb="6">
      <t>オヨ</t>
    </rPh>
    <rPh sb="7" eb="9">
      <t>バアイ</t>
    </rPh>
    <phoneticPr fontId="3"/>
  </si>
  <si>
    <t>種別</t>
    <rPh sb="0" eb="2">
      <t>シュベツ</t>
    </rPh>
    <phoneticPr fontId="3"/>
  </si>
  <si>
    <t>□</t>
  </si>
  <si>
    <t>施工業者名</t>
    <rPh sb="0" eb="2">
      <t>セコウ</t>
    </rPh>
    <rPh sb="2" eb="4">
      <t>ギョウシャ</t>
    </rPh>
    <rPh sb="4" eb="5">
      <t>メイ</t>
    </rPh>
    <phoneticPr fontId="3"/>
  </si>
  <si>
    <t>日</t>
    <rPh sb="0" eb="1">
      <t>ヒ</t>
    </rPh>
    <phoneticPr fontId="3"/>
  </si>
  <si>
    <t>月</t>
    <rPh sb="0" eb="1">
      <t>ツキ</t>
    </rPh>
    <phoneticPr fontId="3"/>
  </si>
  <si>
    <t>年</t>
    <rPh sb="0" eb="1">
      <t>ネン</t>
    </rPh>
    <phoneticPr fontId="3"/>
  </si>
  <si>
    <t>メーカー名</t>
    <rPh sb="4" eb="5">
      <t>メイ</t>
    </rPh>
    <phoneticPr fontId="3"/>
  </si>
  <si>
    <t>構成</t>
    <rPh sb="0" eb="2">
      <t>コウセイ</t>
    </rPh>
    <phoneticPr fontId="3"/>
  </si>
  <si>
    <t>幅（W)</t>
    <rPh sb="0" eb="1">
      <t>ハバ</t>
    </rPh>
    <phoneticPr fontId="3"/>
  </si>
  <si>
    <t>高さ（H)</t>
    <rPh sb="0" eb="1">
      <t>タカ</t>
    </rPh>
    <phoneticPr fontId="3"/>
  </si>
  <si>
    <t>計</t>
    <rPh sb="0" eb="1">
      <t>ケイ</t>
    </rPh>
    <phoneticPr fontId="3"/>
  </si>
  <si>
    <t>部位</t>
    <rPh sb="0" eb="2">
      <t>ブイ</t>
    </rPh>
    <phoneticPr fontId="3"/>
  </si>
  <si>
    <t>熱伝導率
（λ値）</t>
    <rPh sb="0" eb="1">
      <t>ネツ</t>
    </rPh>
    <rPh sb="1" eb="4">
      <t>デンドウリツ</t>
    </rPh>
    <rPh sb="7" eb="8">
      <t>チ</t>
    </rPh>
    <phoneticPr fontId="3"/>
  </si>
  <si>
    <t>熱抵抗値
（R値）</t>
    <rPh sb="0" eb="1">
      <t>ネツ</t>
    </rPh>
    <rPh sb="1" eb="4">
      <t>テイコウチ</t>
    </rPh>
    <rPh sb="7" eb="8">
      <t>チ</t>
    </rPh>
    <phoneticPr fontId="3"/>
  </si>
  <si>
    <t>施工箇所</t>
    <rPh sb="0" eb="2">
      <t>セコウ</t>
    </rPh>
    <rPh sb="2" eb="4">
      <t>カショ</t>
    </rPh>
    <phoneticPr fontId="3"/>
  </si>
  <si>
    <t>面積（㎡）
(ａ)</t>
    <rPh sb="0" eb="2">
      <t>メンセキ</t>
    </rPh>
    <phoneticPr fontId="3"/>
  </si>
  <si>
    <t>面積計
(ａ)×(ｂ)</t>
    <rPh sb="0" eb="2">
      <t>メンセキ</t>
    </rPh>
    <rPh sb="2" eb="3">
      <t>ケイ</t>
    </rPh>
    <phoneticPr fontId="3"/>
  </si>
  <si>
    <t>窓サイズ（mm）</t>
    <rPh sb="0" eb="1">
      <t>マド</t>
    </rPh>
    <phoneticPr fontId="3"/>
  </si>
  <si>
    <t>支店名</t>
    <rPh sb="0" eb="3">
      <t>シテンメイ</t>
    </rPh>
    <phoneticPr fontId="3"/>
  </si>
  <si>
    <t>郵便番号</t>
    <rPh sb="0" eb="4">
      <t>ユウビンバンゴウ</t>
    </rPh>
    <phoneticPr fontId="3"/>
  </si>
  <si>
    <t>住所</t>
    <rPh sb="0" eb="2">
      <t>ジュウショ</t>
    </rPh>
    <phoneticPr fontId="3"/>
  </si>
  <si>
    <t>（ふりがな）</t>
    <phoneticPr fontId="3"/>
  </si>
  <si>
    <t>氏名</t>
    <rPh sb="0" eb="2">
      <t>シメイ</t>
    </rPh>
    <phoneticPr fontId="3"/>
  </si>
  <si>
    <t>会社名</t>
    <rPh sb="0" eb="2">
      <t>カイシャ</t>
    </rPh>
    <rPh sb="2" eb="3">
      <t>メイ</t>
    </rPh>
    <phoneticPr fontId="3"/>
  </si>
  <si>
    <t>手続代行者</t>
    <rPh sb="0" eb="2">
      <t>テツヅ</t>
    </rPh>
    <rPh sb="2" eb="5">
      <t>ダイコウシャ</t>
    </rPh>
    <phoneticPr fontId="3"/>
  </si>
  <si>
    <t>〒</t>
    <phoneticPr fontId="3"/>
  </si>
  <si>
    <t xml:space="preserve"> 円（税抜)</t>
    <phoneticPr fontId="3"/>
  </si>
  <si>
    <t>電話番号</t>
    <rPh sb="0" eb="2">
      <t>デンワ</t>
    </rPh>
    <rPh sb="2" eb="4">
      <t>バンゴウ</t>
    </rPh>
    <phoneticPr fontId="3"/>
  </si>
  <si>
    <t>E-mail</t>
    <phoneticPr fontId="3"/>
  </si>
  <si>
    <t>ＦＡＸ番号</t>
    <rPh sb="3" eb="5">
      <t>バンゴウ</t>
    </rPh>
    <phoneticPr fontId="3"/>
  </si>
  <si>
    <t>緊急連絡先
（携帯等）</t>
    <rPh sb="0" eb="2">
      <t>キンキュウ</t>
    </rPh>
    <rPh sb="2" eb="5">
      <t>レンラクサキ</t>
    </rPh>
    <rPh sb="7" eb="9">
      <t>ケイタイ</t>
    </rPh>
    <rPh sb="9" eb="10">
      <t>ナド</t>
    </rPh>
    <phoneticPr fontId="3"/>
  </si>
  <si>
    <t>所　属</t>
    <rPh sb="0" eb="1">
      <t>トコロ</t>
    </rPh>
    <rPh sb="2" eb="3">
      <t>ゾク</t>
    </rPh>
    <phoneticPr fontId="3"/>
  </si>
  <si>
    <t>担当者</t>
    <rPh sb="0" eb="3">
      <t>タントウシャ</t>
    </rPh>
    <phoneticPr fontId="3"/>
  </si>
  <si>
    <t>住　所</t>
    <rPh sb="0" eb="1">
      <t>ジュウ</t>
    </rPh>
    <rPh sb="2" eb="3">
      <t>ショ</t>
    </rPh>
    <phoneticPr fontId="3"/>
  </si>
  <si>
    <t>－</t>
    <phoneticPr fontId="3"/>
  </si>
  <si>
    <t>（</t>
    <phoneticPr fontId="3"/>
  </si>
  <si>
    <t>）</t>
    <phoneticPr fontId="3"/>
  </si>
  <si>
    <t>－</t>
    <phoneticPr fontId="3"/>
  </si>
  <si>
    <t>）</t>
    <phoneticPr fontId="3"/>
  </si>
  <si>
    <t>E-mail</t>
    <phoneticPr fontId="3"/>
  </si>
  <si>
    <t>（</t>
    <phoneticPr fontId="3"/>
  </si>
  <si>
    <t>)</t>
    <phoneticPr fontId="3"/>
  </si>
  <si>
    <t>-</t>
  </si>
  <si>
    <t>窓数
(ｂ)</t>
    <rPh sb="0" eb="1">
      <t>マド</t>
    </rPh>
    <rPh sb="1" eb="2">
      <t>スウ</t>
    </rPh>
    <phoneticPr fontId="3"/>
  </si>
  <si>
    <t>求積表
番号</t>
    <rPh sb="0" eb="1">
      <t>キュウ</t>
    </rPh>
    <rPh sb="1" eb="2">
      <t>セキ</t>
    </rPh>
    <rPh sb="2" eb="3">
      <t>ヒョウ</t>
    </rPh>
    <rPh sb="4" eb="6">
      <t>バンゴウ</t>
    </rPh>
    <phoneticPr fontId="3"/>
  </si>
  <si>
    <t>総括表</t>
    <rPh sb="0" eb="1">
      <t>ソウ</t>
    </rPh>
    <rPh sb="1" eb="2">
      <t>カツ</t>
    </rPh>
    <rPh sb="2" eb="3">
      <t>ヒョウ</t>
    </rPh>
    <phoneticPr fontId="3"/>
  </si>
  <si>
    <t>（小数点第２位まで、３位切捨て）</t>
    <rPh sb="1" eb="4">
      <t>ショウスウテン</t>
    </rPh>
    <rPh sb="4" eb="5">
      <t>ダイ</t>
    </rPh>
    <rPh sb="6" eb="7">
      <t>イ</t>
    </rPh>
    <rPh sb="11" eb="12">
      <t>イ</t>
    </rPh>
    <rPh sb="12" eb="14">
      <t>キリス</t>
    </rPh>
    <phoneticPr fontId="3"/>
  </si>
  <si>
    <t>地域区分</t>
    <rPh sb="0" eb="2">
      <t>チイキ</t>
    </rPh>
    <rPh sb="2" eb="4">
      <t>クブン</t>
    </rPh>
    <phoneticPr fontId="27"/>
  </si>
  <si>
    <t>明細書　【断熱材】</t>
    <rPh sb="0" eb="2">
      <t>メイサイ</t>
    </rPh>
    <rPh sb="2" eb="3">
      <t>ショ</t>
    </rPh>
    <rPh sb="5" eb="8">
      <t>ダンネツザイ</t>
    </rPh>
    <phoneticPr fontId="3"/>
  </si>
  <si>
    <t>地域1～3</t>
    <rPh sb="0" eb="2">
      <t>チイキ</t>
    </rPh>
    <phoneticPr fontId="27"/>
  </si>
  <si>
    <t>地域4～8</t>
    <rPh sb="0" eb="2">
      <t>チイキ</t>
    </rPh>
    <phoneticPr fontId="27"/>
  </si>
  <si>
    <t>グレード</t>
  </si>
  <si>
    <t>D1</t>
  </si>
  <si>
    <t>D2</t>
  </si>
  <si>
    <t>D3</t>
  </si>
  <si>
    <t>D4</t>
  </si>
  <si>
    <t>二酸化炭素排出抑制対策事業費等補助金</t>
    <rPh sb="0" eb="3">
      <t>ニサンカ</t>
    </rPh>
    <rPh sb="3" eb="5">
      <t>タンソ</t>
    </rPh>
    <rPh sb="5" eb="7">
      <t>ハイシュツ</t>
    </rPh>
    <rPh sb="7" eb="9">
      <t>ヨクセイ</t>
    </rPh>
    <rPh sb="9" eb="11">
      <t>タイサク</t>
    </rPh>
    <rPh sb="11" eb="13">
      <t>ジギョウ</t>
    </rPh>
    <rPh sb="13" eb="14">
      <t>ヒ</t>
    </rPh>
    <rPh sb="14" eb="15">
      <t>トウ</t>
    </rPh>
    <rPh sb="15" eb="18">
      <t>ホジョキン</t>
    </rPh>
    <phoneticPr fontId="3"/>
  </si>
  <si>
    <t>断熱材</t>
    <rPh sb="0" eb="3">
      <t>ダンネツザイ</t>
    </rPh>
    <phoneticPr fontId="3"/>
  </si>
  <si>
    <t>窓</t>
    <rPh sb="0" eb="1">
      <t>マド</t>
    </rPh>
    <phoneticPr fontId="3"/>
  </si>
  <si>
    <t>グレード</t>
    <phoneticPr fontId="3"/>
  </si>
  <si>
    <t>合計
熱抵抗値</t>
    <rPh sb="0" eb="2">
      <t>ゴウケイ</t>
    </rPh>
    <rPh sb="3" eb="4">
      <t>ネツ</t>
    </rPh>
    <rPh sb="4" eb="6">
      <t>テイコウ</t>
    </rPh>
    <rPh sb="6" eb="7">
      <t>チ</t>
    </rPh>
    <phoneticPr fontId="3"/>
  </si>
  <si>
    <t>一層目</t>
    <rPh sb="0" eb="2">
      <t>イッソウ</t>
    </rPh>
    <rPh sb="2" eb="3">
      <t>メ</t>
    </rPh>
    <phoneticPr fontId="3"/>
  </si>
  <si>
    <t>㎡</t>
    <phoneticPr fontId="3"/>
  </si>
  <si>
    <t>二層目</t>
    <rPh sb="0" eb="2">
      <t>ニソウ</t>
    </rPh>
    <rPh sb="2" eb="3">
      <t>メ</t>
    </rPh>
    <phoneticPr fontId="3"/>
  </si>
  <si>
    <t>天井</t>
    <rPh sb="0" eb="2">
      <t>テンジョウ</t>
    </rPh>
    <phoneticPr fontId="3"/>
  </si>
  <si>
    <t>外壁</t>
    <rPh sb="0" eb="2">
      <t>ガイヘキ</t>
    </rPh>
    <phoneticPr fontId="3"/>
  </si>
  <si>
    <t>床</t>
    <rPh sb="0" eb="1">
      <t>ユカ</t>
    </rPh>
    <phoneticPr fontId="3"/>
  </si>
  <si>
    <t>ｘ</t>
    <phoneticPr fontId="3"/>
  </si>
  <si>
    <t>合計</t>
    <rPh sb="0" eb="2">
      <t>ゴウケイ</t>
    </rPh>
    <phoneticPr fontId="3"/>
  </si>
  <si>
    <t>改修工法</t>
    <rPh sb="0" eb="2">
      <t>カイシュウ</t>
    </rPh>
    <rPh sb="2" eb="4">
      <t>コウホウ</t>
    </rPh>
    <phoneticPr fontId="3"/>
  </si>
  <si>
    <t>製品名
（シリーズ名）</t>
    <rPh sb="0" eb="3">
      <t>セイヒンメイ</t>
    </rPh>
    <rPh sb="9" eb="10">
      <t>メイ</t>
    </rPh>
    <phoneticPr fontId="3"/>
  </si>
  <si>
    <t>グレード</t>
    <phoneticPr fontId="3"/>
  </si>
  <si>
    <t>×</t>
    <phoneticPr fontId="3"/>
  </si>
  <si>
    <t>内窓取付</t>
    <rPh sb="0" eb="1">
      <t>ウチ</t>
    </rPh>
    <rPh sb="1" eb="2">
      <t>マド</t>
    </rPh>
    <rPh sb="2" eb="4">
      <t>トリツケ</t>
    </rPh>
    <phoneticPr fontId="3"/>
  </si>
  <si>
    <t>W1</t>
    <phoneticPr fontId="3"/>
  </si>
  <si>
    <t>W2</t>
    <phoneticPr fontId="3"/>
  </si>
  <si>
    <t>W3</t>
    <phoneticPr fontId="3"/>
  </si>
  <si>
    <t>W4</t>
    <phoneticPr fontId="3"/>
  </si>
  <si>
    <t>W5</t>
    <phoneticPr fontId="3"/>
  </si>
  <si>
    <t>ガラス交換</t>
    <rPh sb="3" eb="5">
      <t>コウカン</t>
    </rPh>
    <phoneticPr fontId="3"/>
  </si>
  <si>
    <t>平面図の
窓番号</t>
    <rPh sb="0" eb="3">
      <t>ヘイメンズ</t>
    </rPh>
    <rPh sb="5" eb="6">
      <t>マド</t>
    </rPh>
    <rPh sb="6" eb="8">
      <t>バンゴウ</t>
    </rPh>
    <phoneticPr fontId="3"/>
  </si>
  <si>
    <t>天井</t>
    <rPh sb="0" eb="2">
      <t>テンジョウ</t>
    </rPh>
    <phoneticPr fontId="27"/>
  </si>
  <si>
    <t>外壁</t>
    <rPh sb="0" eb="2">
      <t>ガイヘキ</t>
    </rPh>
    <phoneticPr fontId="27"/>
  </si>
  <si>
    <t>床</t>
    <rPh sb="0" eb="1">
      <t>ユカ</t>
    </rPh>
    <phoneticPr fontId="27"/>
  </si>
  <si>
    <t>※□の箇所は、該当項目に■を付ける</t>
    <rPh sb="3" eb="5">
      <t>カショ</t>
    </rPh>
    <rPh sb="9" eb="11">
      <t>コウモク</t>
    </rPh>
    <phoneticPr fontId="3"/>
  </si>
  <si>
    <t>補助単価（円）</t>
    <rPh sb="0" eb="2">
      <t>ホジョ</t>
    </rPh>
    <rPh sb="2" eb="4">
      <t>タンカ</t>
    </rPh>
    <rPh sb="5" eb="6">
      <t>エン</t>
    </rPh>
    <phoneticPr fontId="3"/>
  </si>
  <si>
    <t>施工面積（㎡）</t>
    <rPh sb="0" eb="2">
      <t>セコウ</t>
    </rPh>
    <rPh sb="2" eb="4">
      <t>メンセキ</t>
    </rPh>
    <phoneticPr fontId="3"/>
  </si>
  <si>
    <t>（小数点第１位を切捨て）</t>
    <rPh sb="1" eb="4">
      <t>ショウスウテン</t>
    </rPh>
    <rPh sb="4" eb="5">
      <t>ダイ</t>
    </rPh>
    <rPh sb="6" eb="7">
      <t>イ</t>
    </rPh>
    <rPh sb="8" eb="10">
      <t>キリス</t>
    </rPh>
    <phoneticPr fontId="3"/>
  </si>
  <si>
    <t>ページ）</t>
    <phoneticPr fontId="27"/>
  </si>
  <si>
    <t>／</t>
    <phoneticPr fontId="27"/>
  </si>
  <si>
    <t>（</t>
    <phoneticPr fontId="27"/>
  </si>
  <si>
    <t>計</t>
    <rPh sb="0" eb="1">
      <t>ケイ</t>
    </rPh>
    <phoneticPr fontId="22"/>
  </si>
  <si>
    <t>建材名</t>
    <rPh sb="0" eb="2">
      <t>ケンザイ</t>
    </rPh>
    <rPh sb="2" eb="3">
      <t>メイ</t>
    </rPh>
    <phoneticPr fontId="3"/>
  </si>
  <si>
    <t>＜補助対象経費の算出＞</t>
    <rPh sb="5" eb="7">
      <t>ケイヒ</t>
    </rPh>
    <rPh sb="8" eb="10">
      <t>サンシュツ</t>
    </rPh>
    <phoneticPr fontId="3"/>
  </si>
  <si>
    <t>補助対象経費（円）</t>
    <rPh sb="0" eb="2">
      <t>ホジョ</t>
    </rPh>
    <rPh sb="2" eb="4">
      <t>タイショウ</t>
    </rPh>
    <rPh sb="4" eb="6">
      <t>ケイヒ</t>
    </rPh>
    <rPh sb="7" eb="8">
      <t>エン</t>
    </rPh>
    <phoneticPr fontId="3"/>
  </si>
  <si>
    <t>補助対象経費の合計（円）</t>
    <rPh sb="0" eb="2">
      <t>ホジョ</t>
    </rPh>
    <rPh sb="2" eb="4">
      <t>タイショウ</t>
    </rPh>
    <rPh sb="4" eb="6">
      <t>ケイヒ</t>
    </rPh>
    <rPh sb="7" eb="9">
      <t>ゴウケイ</t>
    </rPh>
    <rPh sb="10" eb="11">
      <t>エン</t>
    </rPh>
    <phoneticPr fontId="3"/>
  </si>
  <si>
    <t>高性能建材の補助対象経費合計（Ａ）</t>
    <rPh sb="0" eb="3">
      <t>コウセイノウ</t>
    </rPh>
    <rPh sb="3" eb="5">
      <t>ケンザイ</t>
    </rPh>
    <rPh sb="10" eb="12">
      <t>ケイヒ</t>
    </rPh>
    <rPh sb="12" eb="14">
      <t>ゴウケイ</t>
    </rPh>
    <phoneticPr fontId="3"/>
  </si>
  <si>
    <t>補助対象経費（円）</t>
    <rPh sb="0" eb="2">
      <t>ホジョ</t>
    </rPh>
    <rPh sb="2" eb="4">
      <t>タイショウ</t>
    </rPh>
    <rPh sb="7" eb="8">
      <t>エン</t>
    </rPh>
    <phoneticPr fontId="3"/>
  </si>
  <si>
    <t>補助対象経費の合計（円）</t>
    <rPh sb="0" eb="2">
      <t>ホジョ</t>
    </rPh>
    <rPh sb="2" eb="4">
      <t>タイショウ</t>
    </rPh>
    <rPh sb="7" eb="9">
      <t>ゴウケイ</t>
    </rPh>
    <rPh sb="10" eb="11">
      <t>エン</t>
    </rPh>
    <phoneticPr fontId="3"/>
  </si>
  <si>
    <t>＜住宅の概要＞</t>
    <rPh sb="1" eb="3">
      <t>ジュウタク</t>
    </rPh>
    <rPh sb="4" eb="6">
      <t>ガイヨウ</t>
    </rPh>
    <phoneticPr fontId="3"/>
  </si>
  <si>
    <t>延べ床面積</t>
    <rPh sb="0" eb="1">
      <t>ノ</t>
    </rPh>
    <rPh sb="2" eb="5">
      <t>ユカメンセキ</t>
    </rPh>
    <phoneticPr fontId="3"/>
  </si>
  <si>
    <t>㎡</t>
    <phoneticPr fontId="3"/>
  </si>
  <si>
    <t>床面積</t>
    <rPh sb="0" eb="3">
      <t>ユカメンセキ</t>
    </rPh>
    <phoneticPr fontId="3"/>
  </si>
  <si>
    <t>１F</t>
    <phoneticPr fontId="3"/>
  </si>
  <si>
    <t>㎡</t>
    <phoneticPr fontId="3"/>
  </si>
  <si>
    <t>２Ｆ</t>
    <phoneticPr fontId="3"/>
  </si>
  <si>
    <t>　㎡</t>
    <phoneticPr fontId="3"/>
  </si>
  <si>
    <t>３Ｆ</t>
    <phoneticPr fontId="3"/>
  </si>
  <si>
    <t>（地下</t>
    <rPh sb="1" eb="3">
      <t>チカ</t>
    </rPh>
    <phoneticPr fontId="3"/>
  </si>
  <si>
    <t>㎡）</t>
    <phoneticPr fontId="3"/>
  </si>
  <si>
    <t>改修率</t>
    <rPh sb="0" eb="2">
      <t>カイシュウ</t>
    </rPh>
    <rPh sb="2" eb="3">
      <t>リツ</t>
    </rPh>
    <phoneticPr fontId="3"/>
  </si>
  <si>
    <t>％</t>
    <phoneticPr fontId="3"/>
  </si>
  <si>
    <t>地域区分</t>
    <rPh sb="0" eb="2">
      <t>チイキ</t>
    </rPh>
    <rPh sb="2" eb="4">
      <t>クブン</t>
    </rPh>
    <phoneticPr fontId="3"/>
  </si>
  <si>
    <t>【高性能建材】</t>
    <rPh sb="1" eb="4">
      <t>コウセイノウ</t>
    </rPh>
    <rPh sb="4" eb="6">
      <t>ケンザイ</t>
    </rPh>
    <phoneticPr fontId="3"/>
  </si>
  <si>
    <t>補助対象経費（円）</t>
    <rPh sb="4" eb="6">
      <t>ケイヒ</t>
    </rPh>
    <rPh sb="7" eb="8">
      <t>エン</t>
    </rPh>
    <phoneticPr fontId="3"/>
  </si>
  <si>
    <t>ガラス</t>
    <phoneticPr fontId="3"/>
  </si>
  <si>
    <t>小数点第1位まで、2位切捨て
↓（自動計算）</t>
    <rPh sb="0" eb="3">
      <t>ショウスウテン</t>
    </rPh>
    <rPh sb="3" eb="4">
      <t>ダイ</t>
    </rPh>
    <rPh sb="5" eb="6">
      <t>イ</t>
    </rPh>
    <rPh sb="10" eb="11">
      <t>イ</t>
    </rPh>
    <rPh sb="11" eb="13">
      <t>キリス</t>
    </rPh>
    <rPh sb="17" eb="19">
      <t>ジドウ</t>
    </rPh>
    <rPh sb="19" eb="21">
      <t>ケイサン</t>
    </rPh>
    <phoneticPr fontId="3"/>
  </si>
  <si>
    <t>窓の補助対象経費合計</t>
    <rPh sb="0" eb="1">
      <t>マド</t>
    </rPh>
    <rPh sb="2" eb="4">
      <t>ホジョ</t>
    </rPh>
    <rPh sb="4" eb="6">
      <t>タイショウ</t>
    </rPh>
    <rPh sb="6" eb="8">
      <t>ケイヒ</t>
    </rPh>
    <rPh sb="8" eb="10">
      <t>ゴウケイ</t>
    </rPh>
    <phoneticPr fontId="3"/>
  </si>
  <si>
    <t>年</t>
    <rPh sb="0" eb="1">
      <t>ネン</t>
    </rPh>
    <phoneticPr fontId="29"/>
  </si>
  <si>
    <t>／</t>
    <phoneticPr fontId="3"/>
  </si>
  <si>
    <t>ページ）</t>
    <phoneticPr fontId="3"/>
  </si>
  <si>
    <t>ガラスサイズ（mm）</t>
    <phoneticPr fontId="3"/>
  </si>
  <si>
    <t>＜補助対象経費の算出＞</t>
    <rPh sb="8" eb="10">
      <t>サンシュツ</t>
    </rPh>
    <phoneticPr fontId="3"/>
  </si>
  <si>
    <t>G1</t>
    <phoneticPr fontId="3"/>
  </si>
  <si>
    <r>
      <t xml:space="preserve">厚み
</t>
    </r>
    <r>
      <rPr>
        <sz val="12"/>
        <rFont val="ＭＳ Ｐゴシック"/>
        <family val="3"/>
        <charset val="128"/>
      </rPr>
      <t>(mm)</t>
    </r>
    <rPh sb="0" eb="1">
      <t>アツ</t>
    </rPh>
    <phoneticPr fontId="3"/>
  </si>
  <si>
    <r>
      <rPr>
        <sz val="14"/>
        <rFont val="ＭＳ Ｐゴシック"/>
        <family val="3"/>
        <charset val="128"/>
      </rPr>
      <t>施工面積</t>
    </r>
    <r>
      <rPr>
        <sz val="12"/>
        <rFont val="ＭＳ Ｐゴシック"/>
        <family val="3"/>
        <charset val="128"/>
      </rPr>
      <t>（㎡）</t>
    </r>
    <rPh sb="0" eb="2">
      <t>セコウ</t>
    </rPh>
    <rPh sb="2" eb="4">
      <t>メンセキ</t>
    </rPh>
    <phoneticPr fontId="3"/>
  </si>
  <si>
    <r>
      <t>　　　　　</t>
    </r>
    <r>
      <rPr>
        <sz val="17"/>
        <rFont val="ＭＳ Ｐゴシック"/>
        <family val="3"/>
        <charset val="128"/>
      </rPr>
      <t>　</t>
    </r>
    <r>
      <rPr>
        <b/>
        <sz val="17"/>
        <rFont val="ＭＳ Ｐゴシック"/>
        <family val="3"/>
        <charset val="128"/>
      </rPr>
      <t>高性能建材の適用補助算定額（C）</t>
    </r>
    <r>
      <rPr>
        <sz val="18"/>
        <rFont val="ＭＳ Ｐゴシック"/>
        <family val="3"/>
        <charset val="128"/>
      </rPr>
      <t xml:space="preserve">
※（B)又は120万円のいずれか低い金額</t>
    </r>
    <rPh sb="6" eb="9">
      <t>コウセイノウ</t>
    </rPh>
    <rPh sb="9" eb="11">
      <t>ケンザイ</t>
    </rPh>
    <rPh sb="12" eb="14">
      <t>テキヨウ</t>
    </rPh>
    <rPh sb="14" eb="16">
      <t>ホジョ</t>
    </rPh>
    <rPh sb="16" eb="18">
      <t>サンテイ</t>
    </rPh>
    <rPh sb="18" eb="19">
      <t>ガク</t>
    </rPh>
    <rPh sb="27" eb="28">
      <t>マタ</t>
    </rPh>
    <rPh sb="32" eb="34">
      <t>マンエン</t>
    </rPh>
    <rPh sb="39" eb="40">
      <t>ヒク</t>
    </rPh>
    <rPh sb="41" eb="43">
      <t>キンガク</t>
    </rPh>
    <phoneticPr fontId="3"/>
  </si>
  <si>
    <t>明細書【窓】</t>
    <rPh sb="0" eb="3">
      <t>メイサイショ</t>
    </rPh>
    <rPh sb="4" eb="5">
      <t>マド</t>
    </rPh>
    <phoneticPr fontId="22"/>
  </si>
  <si>
    <t>明細書【ガラス】</t>
    <rPh sb="0" eb="3">
      <t>メイサイショ</t>
    </rPh>
    <phoneticPr fontId="3"/>
  </si>
  <si>
    <t>枚数
(ｂ)</t>
    <rPh sb="0" eb="1">
      <t>マイ</t>
    </rPh>
    <rPh sb="1" eb="2">
      <t>スウ</t>
    </rPh>
    <phoneticPr fontId="3"/>
  </si>
  <si>
    <t>役　職　名
代表者氏名</t>
    <rPh sb="0" eb="1">
      <t>ヤク</t>
    </rPh>
    <rPh sb="2" eb="3">
      <t>ショク</t>
    </rPh>
    <rPh sb="4" eb="5">
      <t>ナ</t>
    </rPh>
    <rPh sb="6" eb="8">
      <t>ダイヒョウ</t>
    </rPh>
    <rPh sb="8" eb="9">
      <t>シャ</t>
    </rPh>
    <rPh sb="9" eb="11">
      <t>シメイ</t>
    </rPh>
    <phoneticPr fontId="3"/>
  </si>
  <si>
    <t>５.手続代行者　担当者情報</t>
    <rPh sb="2" eb="4">
      <t>テツヅ</t>
    </rPh>
    <rPh sb="4" eb="6">
      <t>ダイコウ</t>
    </rPh>
    <rPh sb="6" eb="7">
      <t>シャ</t>
    </rPh>
    <rPh sb="8" eb="11">
      <t>タントウシャ</t>
    </rPh>
    <rPh sb="11" eb="13">
      <t>ジョウホウ</t>
    </rPh>
    <phoneticPr fontId="3"/>
  </si>
  <si>
    <t>カバー工法窓取付
外窓交換</t>
    <rPh sb="3" eb="5">
      <t>コウホウ</t>
    </rPh>
    <rPh sb="5" eb="6">
      <t>マド</t>
    </rPh>
    <rPh sb="6" eb="8">
      <t>トリツケ</t>
    </rPh>
    <rPh sb="9" eb="10">
      <t>ソト</t>
    </rPh>
    <rPh sb="10" eb="11">
      <t>マド</t>
    </rPh>
    <rPh sb="11" eb="13">
      <t>コウカン</t>
    </rPh>
    <phoneticPr fontId="3"/>
  </si>
  <si>
    <t>…自動計算</t>
    <rPh sb="1" eb="3">
      <t>ジドウ</t>
    </rPh>
    <rPh sb="3" eb="5">
      <t>ケイサン</t>
    </rPh>
    <phoneticPr fontId="3"/>
  </si>
  <si>
    <t>補助対象床面積合計</t>
    <rPh sb="0" eb="2">
      <t>ホジョ</t>
    </rPh>
    <rPh sb="2" eb="4">
      <t>タイショウ</t>
    </rPh>
    <rPh sb="4" eb="5">
      <t>ユカ</t>
    </rPh>
    <rPh sb="5" eb="7">
      <t>メンセキ</t>
    </rPh>
    <rPh sb="7" eb="9">
      <t>ゴウケイ</t>
    </rPh>
    <phoneticPr fontId="3"/>
  </si>
  <si>
    <t>姿図の
ガラス
番号</t>
    <rPh sb="0" eb="1">
      <t>スガタ</t>
    </rPh>
    <rPh sb="1" eb="2">
      <t>ズ</t>
    </rPh>
    <rPh sb="8" eb="10">
      <t>バンゴウ</t>
    </rPh>
    <phoneticPr fontId="3"/>
  </si>
  <si>
    <t>　　　　　　　　 補助率による計算（Ｂ） [（Ａ）／３]
※１，０００円未満切捨て</t>
    <rPh sb="9" eb="11">
      <t>ホジョ</t>
    </rPh>
    <rPh sb="11" eb="12">
      <t>リツ</t>
    </rPh>
    <rPh sb="15" eb="17">
      <t>ケイサン</t>
    </rPh>
    <rPh sb="35" eb="36">
      <t>エン</t>
    </rPh>
    <rPh sb="36" eb="38">
      <t>ミマン</t>
    </rPh>
    <rPh sb="38" eb="40">
      <t>キリス</t>
    </rPh>
    <phoneticPr fontId="3"/>
  </si>
  <si>
    <t>事業番号</t>
    <rPh sb="0" eb="2">
      <t>ジギョウ</t>
    </rPh>
    <rPh sb="2" eb="4">
      <t>バンゴウ</t>
    </rPh>
    <phoneticPr fontId="3"/>
  </si>
  <si>
    <t>公益財団法人北海道環境財団</t>
    <phoneticPr fontId="29"/>
  </si>
  <si>
    <t>補助事業者</t>
    <rPh sb="0" eb="2">
      <t>ホジョ</t>
    </rPh>
    <rPh sb="2" eb="4">
      <t>ジギョウ</t>
    </rPh>
    <rPh sb="4" eb="5">
      <t>シャ</t>
    </rPh>
    <phoneticPr fontId="3"/>
  </si>
  <si>
    <t>２.事業完了日</t>
    <rPh sb="2" eb="4">
      <t>ジギョウ</t>
    </rPh>
    <rPh sb="4" eb="7">
      <t>カンリョウビ</t>
    </rPh>
    <phoneticPr fontId="3"/>
  </si>
  <si>
    <t>月</t>
    <rPh sb="0" eb="1">
      <t>ガツ</t>
    </rPh>
    <phoneticPr fontId="29"/>
  </si>
  <si>
    <t>日</t>
    <rPh sb="0" eb="1">
      <t>ニチ</t>
    </rPh>
    <phoneticPr fontId="29"/>
  </si>
  <si>
    <t>現金・振込</t>
    <rPh sb="0" eb="2">
      <t>ゲンキン</t>
    </rPh>
    <rPh sb="3" eb="5">
      <t>フリコミ</t>
    </rPh>
    <phoneticPr fontId="29"/>
  </si>
  <si>
    <t>支払委託</t>
    <rPh sb="0" eb="2">
      <t>シハラ</t>
    </rPh>
    <rPh sb="2" eb="4">
      <t>イタク</t>
    </rPh>
    <phoneticPr fontId="29"/>
  </si>
  <si>
    <t>個別クレジット</t>
    <rPh sb="0" eb="2">
      <t>コベツ</t>
    </rPh>
    <phoneticPr fontId="29"/>
  </si>
  <si>
    <t>４.支払形態</t>
    <rPh sb="2" eb="4">
      <t>シハライ</t>
    </rPh>
    <rPh sb="4" eb="6">
      <t>ケイタイ</t>
    </rPh>
    <phoneticPr fontId="3"/>
  </si>
  <si>
    <t>３.実績報告の補助金の額</t>
    <rPh sb="2" eb="4">
      <t>ジッセキ</t>
    </rPh>
    <rPh sb="4" eb="6">
      <t>ホウコク</t>
    </rPh>
    <rPh sb="7" eb="10">
      <t>ホジョキン</t>
    </rPh>
    <rPh sb="11" eb="12">
      <t>ガク</t>
    </rPh>
    <phoneticPr fontId="3"/>
  </si>
  <si>
    <t>本事業に関係する事業者は、補助事業の一部を第三者に請け負わせ、又は委託し、若しくは共同して実施する体制が何重であっても、環境省の指名停止等処置に該当していないことを確認しています。</t>
    <rPh sb="0" eb="1">
      <t>ホン</t>
    </rPh>
    <rPh sb="1" eb="3">
      <t>ジギョウ</t>
    </rPh>
    <rPh sb="4" eb="6">
      <t>カンケイ</t>
    </rPh>
    <rPh sb="8" eb="11">
      <t>ジギョウシャ</t>
    </rPh>
    <rPh sb="13" eb="15">
      <t>ホジョ</t>
    </rPh>
    <rPh sb="15" eb="17">
      <t>ジギョウ</t>
    </rPh>
    <rPh sb="18" eb="20">
      <t>イチブ</t>
    </rPh>
    <rPh sb="21" eb="24">
      <t>ダイサンシャ</t>
    </rPh>
    <rPh sb="25" eb="26">
      <t>ウ</t>
    </rPh>
    <rPh sb="27" eb="28">
      <t>オ</t>
    </rPh>
    <rPh sb="31" eb="32">
      <t>マタ</t>
    </rPh>
    <rPh sb="33" eb="35">
      <t>イタク</t>
    </rPh>
    <rPh sb="37" eb="38">
      <t>モ</t>
    </rPh>
    <rPh sb="41" eb="43">
      <t>キョウドウ</t>
    </rPh>
    <rPh sb="45" eb="47">
      <t>ジッシ</t>
    </rPh>
    <rPh sb="49" eb="51">
      <t>タイセイ</t>
    </rPh>
    <rPh sb="52" eb="54">
      <t>ナンジュウ</t>
    </rPh>
    <rPh sb="60" eb="63">
      <t>カンキョウショウ</t>
    </rPh>
    <rPh sb="64" eb="66">
      <t>シメイ</t>
    </rPh>
    <rPh sb="66" eb="68">
      <t>テイシ</t>
    </rPh>
    <rPh sb="68" eb="69">
      <t>ナド</t>
    </rPh>
    <rPh sb="69" eb="71">
      <t>ショチ</t>
    </rPh>
    <rPh sb="72" eb="74">
      <t>ガイトウ</t>
    </rPh>
    <rPh sb="82" eb="84">
      <t>カクニン</t>
    </rPh>
    <phoneticPr fontId="29"/>
  </si>
  <si>
    <t>１.補助事業者情報</t>
    <rPh sb="2" eb="4">
      <t>ホジョ</t>
    </rPh>
    <rPh sb="4" eb="6">
      <t>ジギョウ</t>
    </rPh>
    <rPh sb="6" eb="7">
      <t>シャ</t>
    </rPh>
    <rPh sb="7" eb="9">
      <t>ジョウホウ</t>
    </rPh>
    <phoneticPr fontId="3"/>
  </si>
  <si>
    <t>補助事業者名</t>
    <rPh sb="0" eb="2">
      <t>ホジョ</t>
    </rPh>
    <rPh sb="2" eb="4">
      <t>ジギョウ</t>
    </rPh>
    <rPh sb="4" eb="5">
      <t>シャ</t>
    </rPh>
    <rPh sb="5" eb="6">
      <t>メイ</t>
    </rPh>
    <phoneticPr fontId="3"/>
  </si>
  <si>
    <t>【戸建】定型様式6</t>
    <phoneticPr fontId="27"/>
  </si>
  <si>
    <t>【戸建】定型様式5</t>
    <phoneticPr fontId="3"/>
  </si>
  <si>
    <t>【戸建】定型様式6</t>
    <phoneticPr fontId="22"/>
  </si>
  <si>
    <t>【戸建】定型様式6</t>
    <phoneticPr fontId="43"/>
  </si>
  <si>
    <t>【戸建】定型様式6</t>
    <phoneticPr fontId="54"/>
  </si>
  <si>
    <t>精算払請求書</t>
    <rPh sb="0" eb="2">
      <t>セイサン</t>
    </rPh>
    <rPh sb="2" eb="3">
      <t>バライ</t>
    </rPh>
    <rPh sb="3" eb="6">
      <t>セイキュウショ</t>
    </rPh>
    <phoneticPr fontId="3"/>
  </si>
  <si>
    <t>１.　補助事業者情報</t>
    <rPh sb="3" eb="5">
      <t>ホジョ</t>
    </rPh>
    <rPh sb="5" eb="7">
      <t>ジギョウ</t>
    </rPh>
    <rPh sb="7" eb="8">
      <t>シャ</t>
    </rPh>
    <rPh sb="8" eb="10">
      <t>ジョウホウ</t>
    </rPh>
    <phoneticPr fontId="3"/>
  </si>
  <si>
    <t xml:space="preserve"> 交付決定番号</t>
    <rPh sb="1" eb="3">
      <t>コウフ</t>
    </rPh>
    <rPh sb="3" eb="5">
      <t>ケッテイ</t>
    </rPh>
    <rPh sb="5" eb="7">
      <t>バンゴウ</t>
    </rPh>
    <phoneticPr fontId="54"/>
  </si>
  <si>
    <t xml:space="preserve"> ふりがな</t>
    <phoneticPr fontId="54"/>
  </si>
  <si>
    <t xml:space="preserve"> 氏名または法人名・代表者名等</t>
    <rPh sb="1" eb="3">
      <t>シメイ</t>
    </rPh>
    <rPh sb="6" eb="8">
      <t>ホウジン</t>
    </rPh>
    <rPh sb="8" eb="9">
      <t>メイ</t>
    </rPh>
    <rPh sb="10" eb="13">
      <t>ダイヒョウシャ</t>
    </rPh>
    <rPh sb="13" eb="14">
      <t>メイ</t>
    </rPh>
    <rPh sb="14" eb="15">
      <t>ナド</t>
    </rPh>
    <phoneticPr fontId="54"/>
  </si>
  <si>
    <t>北環財第</t>
    <rPh sb="0" eb="1">
      <t>キタ</t>
    </rPh>
    <rPh sb="1" eb="2">
      <t>ワ</t>
    </rPh>
    <rPh sb="2" eb="3">
      <t>ザイ</t>
    </rPh>
    <rPh sb="3" eb="4">
      <t>ダイ</t>
    </rPh>
    <phoneticPr fontId="54"/>
  </si>
  <si>
    <t>-</t>
    <phoneticPr fontId="54"/>
  </si>
  <si>
    <t>号</t>
    <rPh sb="0" eb="1">
      <t>ゴウ</t>
    </rPh>
    <phoneticPr fontId="54"/>
  </si>
  <si>
    <t xml:space="preserve"> 金融機関コード</t>
    <rPh sb="1" eb="3">
      <t>キンユウ</t>
    </rPh>
    <rPh sb="3" eb="5">
      <t>キカン</t>
    </rPh>
    <phoneticPr fontId="3"/>
  </si>
  <si>
    <t xml:space="preserve"> 金融機関名</t>
    <rPh sb="1" eb="3">
      <t>キンユウ</t>
    </rPh>
    <rPh sb="3" eb="5">
      <t>キカン</t>
    </rPh>
    <rPh sb="5" eb="6">
      <t>メイ</t>
    </rPh>
    <phoneticPr fontId="3"/>
  </si>
  <si>
    <t xml:space="preserve"> 支店コード</t>
    <rPh sb="1" eb="3">
      <t>シテン</t>
    </rPh>
    <phoneticPr fontId="3"/>
  </si>
  <si>
    <t xml:space="preserve"> 支店名</t>
    <rPh sb="1" eb="3">
      <t>シテン</t>
    </rPh>
    <rPh sb="3" eb="4">
      <t>メイ</t>
    </rPh>
    <phoneticPr fontId="3"/>
  </si>
  <si>
    <t>普通</t>
    <rPh sb="0" eb="2">
      <t>フツウ</t>
    </rPh>
    <phoneticPr fontId="3"/>
  </si>
  <si>
    <t>貯蓄</t>
    <rPh sb="0" eb="2">
      <t>チョチク</t>
    </rPh>
    <phoneticPr fontId="3"/>
  </si>
  <si>
    <t>その他（</t>
    <rPh sb="2" eb="3">
      <t>タ</t>
    </rPh>
    <phoneticPr fontId="3"/>
  </si>
  <si>
    <t>組み合わせ番号</t>
    <rPh sb="0" eb="1">
      <t>ク</t>
    </rPh>
    <rPh sb="2" eb="3">
      <t>ア</t>
    </rPh>
    <rPh sb="5" eb="7">
      <t>バンゴウ</t>
    </rPh>
    <phoneticPr fontId="3"/>
  </si>
  <si>
    <t>↓【様式第8 完了実績報告書】の「３．実績報告の補助金の額」に転記されます。</t>
    <rPh sb="2" eb="4">
      <t>ヨウシキ</t>
    </rPh>
    <rPh sb="4" eb="5">
      <t>ダイ</t>
    </rPh>
    <rPh sb="7" eb="9">
      <t>カンリョウ</t>
    </rPh>
    <rPh sb="9" eb="11">
      <t>ジッセキ</t>
    </rPh>
    <rPh sb="11" eb="14">
      <t>ホウコクショ</t>
    </rPh>
    <rPh sb="19" eb="23">
      <t>ジッセキホウコク</t>
    </rPh>
    <rPh sb="24" eb="27">
      <t>ホジョキン</t>
    </rPh>
    <rPh sb="28" eb="29">
      <t>ガク</t>
    </rPh>
    <rPh sb="31" eb="33">
      <t>テンキ</t>
    </rPh>
    <phoneticPr fontId="3"/>
  </si>
  <si>
    <t>…補助事業者入力欄</t>
    <rPh sb="1" eb="3">
      <t>ホジョ</t>
    </rPh>
    <rPh sb="3" eb="5">
      <t>ジギョウ</t>
    </rPh>
    <rPh sb="5" eb="6">
      <t>シャ</t>
    </rPh>
    <rPh sb="6" eb="8">
      <t>ニュウリョク</t>
    </rPh>
    <rPh sb="8" eb="9">
      <t>ラン</t>
    </rPh>
    <phoneticPr fontId="3"/>
  </si>
  <si>
    <t>…補助事業者入力欄</t>
    <rPh sb="1" eb="6">
      <t>ホジョジギョウシャ</t>
    </rPh>
    <rPh sb="6" eb="8">
      <t>ニュウリョク</t>
    </rPh>
    <rPh sb="8" eb="9">
      <t>ラン</t>
    </rPh>
    <phoneticPr fontId="3"/>
  </si>
  <si>
    <t>外窓交換
・
カバー
工法
窓取付</t>
    <rPh sb="0" eb="1">
      <t>ソト</t>
    </rPh>
    <rPh sb="1" eb="2">
      <t>マド</t>
    </rPh>
    <rPh sb="2" eb="4">
      <t>コウカン</t>
    </rPh>
    <rPh sb="11" eb="13">
      <t>コウホウ</t>
    </rPh>
    <rPh sb="14" eb="15">
      <t>マド</t>
    </rPh>
    <rPh sb="15" eb="17">
      <t>トリツケ</t>
    </rPh>
    <phoneticPr fontId="3"/>
  </si>
  <si>
    <t>＜補助金交付算定額の算出＞　</t>
    <rPh sb="1" eb="4">
      <t>ホジョキン</t>
    </rPh>
    <rPh sb="4" eb="6">
      <t>コウフ</t>
    </rPh>
    <rPh sb="6" eb="8">
      <t>サンテイ</t>
    </rPh>
    <rPh sb="8" eb="9">
      <t>ガク</t>
    </rPh>
    <rPh sb="9" eb="10">
      <t>テイガク</t>
    </rPh>
    <rPh sb="10" eb="12">
      <t>サンシュツ</t>
    </rPh>
    <phoneticPr fontId="3"/>
  </si>
  <si>
    <t>記</t>
    <rPh sb="0" eb="1">
      <t>キ</t>
    </rPh>
    <phoneticPr fontId="29"/>
  </si>
  <si>
    <t>１．補助事業者情報</t>
  </si>
  <si>
    <t>２．事業完了日</t>
  </si>
  <si>
    <t>３．実績報告の補助金の額</t>
    <phoneticPr fontId="29"/>
  </si>
  <si>
    <t>４．支払形態</t>
    <phoneticPr fontId="29"/>
  </si>
  <si>
    <t>５．手続代行者 担当者情報</t>
    <phoneticPr fontId="29"/>
  </si>
  <si>
    <t>６．補助事業の実施に係る契約先</t>
    <phoneticPr fontId="29"/>
  </si>
  <si>
    <t>記</t>
    <rPh sb="0" eb="1">
      <t>キ</t>
    </rPh>
    <phoneticPr fontId="54"/>
  </si>
  <si>
    <t>２．精算払請求金額</t>
    <phoneticPr fontId="54"/>
  </si>
  <si>
    <t>３．振込先</t>
    <phoneticPr fontId="54"/>
  </si>
  <si>
    <t>２.　精算払請求金額</t>
    <rPh sb="3" eb="5">
      <t>セイサン</t>
    </rPh>
    <rPh sb="5" eb="6">
      <t>ハラ</t>
    </rPh>
    <rPh sb="6" eb="8">
      <t>セイキュウ</t>
    </rPh>
    <rPh sb="8" eb="10">
      <t>キンガク</t>
    </rPh>
    <phoneticPr fontId="3"/>
  </si>
  <si>
    <t>３.　振込先</t>
    <rPh sb="3" eb="6">
      <t>フリコミサキ</t>
    </rPh>
    <phoneticPr fontId="3"/>
  </si>
  <si>
    <t>登録番号</t>
    <rPh sb="0" eb="2">
      <t>トウロク</t>
    </rPh>
    <rPh sb="2" eb="4">
      <t>バンゴウ</t>
    </rPh>
    <phoneticPr fontId="27"/>
  </si>
  <si>
    <t>登録番号</t>
    <rPh sb="0" eb="2">
      <t>トウロク</t>
    </rPh>
    <rPh sb="2" eb="4">
      <t>バンゴウ</t>
    </rPh>
    <phoneticPr fontId="3"/>
  </si>
  <si>
    <t>令和</t>
    <rPh sb="0" eb="2">
      <t>レイワ</t>
    </rPh>
    <phoneticPr fontId="29"/>
  </si>
  <si>
    <t>日</t>
    <rPh sb="0" eb="1">
      <t>ニチ</t>
    </rPh>
    <phoneticPr fontId="3"/>
  </si>
  <si>
    <t>をもって交付決定（</t>
    <rPh sb="4" eb="6">
      <t>コウフ</t>
    </rPh>
    <rPh sb="6" eb="8">
      <t>ケッテイ</t>
    </rPh>
    <phoneticPr fontId="3"/>
  </si>
  <si>
    <t>北環財第</t>
    <rPh sb="0" eb="1">
      <t>キタ</t>
    </rPh>
    <rPh sb="1" eb="2">
      <t>ワ</t>
    </rPh>
    <rPh sb="2" eb="3">
      <t>ザイ</t>
    </rPh>
    <rPh sb="3" eb="4">
      <t>ダイ</t>
    </rPh>
    <phoneticPr fontId="3"/>
  </si>
  <si>
    <t>-</t>
    <phoneticPr fontId="3"/>
  </si>
  <si>
    <t>号　）があった上記</t>
    <phoneticPr fontId="29"/>
  </si>
  <si>
    <t>氏名等</t>
    <rPh sb="0" eb="2">
      <t>シメイ</t>
    </rPh>
    <rPh sb="2" eb="3">
      <t>トウ</t>
    </rPh>
    <phoneticPr fontId="3"/>
  </si>
  <si>
    <t>玄関ドア</t>
    <rPh sb="0" eb="2">
      <t>ゲンカン</t>
    </rPh>
    <phoneticPr fontId="3"/>
  </si>
  <si>
    <t>明細書【玄関ドア】</t>
    <rPh sb="0" eb="3">
      <t>メイサイショ</t>
    </rPh>
    <rPh sb="4" eb="6">
      <t>ゲンカン</t>
    </rPh>
    <phoneticPr fontId="3"/>
  </si>
  <si>
    <t>…申請者入力欄</t>
    <rPh sb="1" eb="4">
      <t>シンセイシャ</t>
    </rPh>
    <rPh sb="4" eb="6">
      <t>ニュウリョク</t>
    </rPh>
    <rPh sb="6" eb="7">
      <t>ラン</t>
    </rPh>
    <phoneticPr fontId="3"/>
  </si>
  <si>
    <r>
      <t>金額（円） [税抜]</t>
    </r>
    <r>
      <rPr>
        <sz val="16"/>
        <rFont val="ＭＳ Ｐゴシック"/>
        <family val="3"/>
        <charset val="128"/>
      </rPr>
      <t>（①）</t>
    </r>
    <rPh sb="0" eb="2">
      <t>キンガク</t>
    </rPh>
    <rPh sb="3" eb="4">
      <t>エン</t>
    </rPh>
    <rPh sb="7" eb="9">
      <t>ゼイヌキ</t>
    </rPh>
    <phoneticPr fontId="3"/>
  </si>
  <si>
    <r>
      <t xml:space="preserve">玄関ドアの補助対象経費
</t>
    </r>
    <r>
      <rPr>
        <sz val="16"/>
        <rFont val="ＭＳ Ｐゴシック"/>
        <family val="3"/>
        <charset val="128"/>
      </rPr>
      <t>（①と15万円のいずれか低い金額）</t>
    </r>
    <rPh sb="0" eb="2">
      <t>ゲンカン</t>
    </rPh>
    <rPh sb="5" eb="9">
      <t>ホジョタイショウ</t>
    </rPh>
    <rPh sb="9" eb="11">
      <t>ケイヒ</t>
    </rPh>
    <rPh sb="11" eb="12">
      <t>テイガク</t>
    </rPh>
    <rPh sb="17" eb="19">
      <t>マンエン</t>
    </rPh>
    <rPh sb="24" eb="25">
      <t>ヒク</t>
    </rPh>
    <rPh sb="26" eb="28">
      <t>キンガク</t>
    </rPh>
    <phoneticPr fontId="3"/>
  </si>
  <si>
    <t>@</t>
    <phoneticPr fontId="3"/>
  </si>
  <si>
    <t>　下記製品に使用した複層ガラスの中空層の厚さは、財団のホームページで公表されている最小中空層の厚さを満たしている。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40" eb="42">
      <t>サイショウ</t>
    </rPh>
    <rPh sb="42" eb="44">
      <t>チュウクウ</t>
    </rPh>
    <rPh sb="44" eb="46">
      <t>ソウアツ</t>
    </rPh>
    <rPh sb="49" eb="50">
      <t>ミ</t>
    </rPh>
    <phoneticPr fontId="22"/>
  </si>
  <si>
    <t>　下記製品に使用した複層ガラスの中空層の厚さは、財団のホームページで公表されている最小中空層の厚さを満たしている。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41" eb="43">
      <t>サイショウ</t>
    </rPh>
    <rPh sb="43" eb="45">
      <t>チュウクウ</t>
    </rPh>
    <rPh sb="45" eb="46">
      <t>ソウ</t>
    </rPh>
    <rPh sb="47" eb="48">
      <t>アツ</t>
    </rPh>
    <rPh sb="50" eb="51">
      <t>ミ</t>
    </rPh>
    <phoneticPr fontId="22"/>
  </si>
  <si>
    <t>　下記製品に使用した複層ガラスの中空層の厚さは、財団のホームページで公表されている最小中空層の厚さを満たしている。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41" eb="43">
      <t>サイショウ</t>
    </rPh>
    <rPh sb="43" eb="45">
      <t>チュウクウ</t>
    </rPh>
    <rPh sb="45" eb="46">
      <t>ソウ</t>
    </rPh>
    <rPh sb="47" eb="48">
      <t>アツ</t>
    </rPh>
    <rPh sb="50" eb="51">
      <t>ミ</t>
    </rPh>
    <phoneticPr fontId="3"/>
  </si>
  <si>
    <t>＜見積書の補助対象経費＞</t>
    <phoneticPr fontId="54"/>
  </si>
  <si>
    <t>↓手続代行者がいない場合は必ず入力してください。</t>
    <rPh sb="1" eb="3">
      <t>テツヅキ</t>
    </rPh>
    <rPh sb="3" eb="6">
      <t>ダイコウシャ</t>
    </rPh>
    <rPh sb="10" eb="12">
      <t>バアイ</t>
    </rPh>
    <rPh sb="13" eb="14">
      <t>カナラ</t>
    </rPh>
    <rPh sb="15" eb="17">
      <t>ニュウリョク</t>
    </rPh>
    <phoneticPr fontId="29"/>
  </si>
  <si>
    <t>　下記製品は、ランマ付きタイプ、袖付きタイプでないことを確認済み</t>
    <rPh sb="28" eb="31">
      <t>カクニンズ</t>
    </rPh>
    <phoneticPr fontId="54"/>
  </si>
  <si>
    <t>メーカー名</t>
    <rPh sb="4" eb="5">
      <t>メイ</t>
    </rPh>
    <phoneticPr fontId="54"/>
  </si>
  <si>
    <t>商品名（シリーズ名）</t>
    <rPh sb="0" eb="3">
      <t>ショウヒンメイ</t>
    </rPh>
    <rPh sb="8" eb="9">
      <t>メイ</t>
    </rPh>
    <phoneticPr fontId="54"/>
  </si>
  <si>
    <t>開閉タイプ</t>
    <rPh sb="0" eb="2">
      <t>カイヘイ</t>
    </rPh>
    <phoneticPr fontId="54"/>
  </si>
  <si>
    <t>断熱仕様</t>
    <rPh sb="0" eb="4">
      <t>ダンネツシヨウ</t>
    </rPh>
    <phoneticPr fontId="54"/>
  </si>
  <si>
    <t>本体型番</t>
    <rPh sb="0" eb="4">
      <t>ホンタイカタバン</t>
    </rPh>
    <phoneticPr fontId="54"/>
  </si>
  <si>
    <t>適合番号</t>
    <rPh sb="0" eb="4">
      <t>テキゴウバンゴウ</t>
    </rPh>
    <phoneticPr fontId="3"/>
  </si>
  <si>
    <t>G0</t>
    <phoneticPr fontId="3"/>
  </si>
  <si>
    <t>【提出書類チェックリスト】</t>
    <rPh sb="1" eb="5">
      <t>テイシュツショルイ</t>
    </rPh>
    <phoneticPr fontId="63"/>
  </si>
  <si>
    <t>※提出書類については必ず補助事業の手引きをお読みください。本シートは提出前のチェックにご活用ください。</t>
    <rPh sb="1" eb="3">
      <t>テイシュツ</t>
    </rPh>
    <rPh sb="3" eb="5">
      <t>ショルイ</t>
    </rPh>
    <rPh sb="10" eb="11">
      <t>カナラ</t>
    </rPh>
    <rPh sb="12" eb="14">
      <t>ホジョ</t>
    </rPh>
    <rPh sb="14" eb="16">
      <t>ジギョウ</t>
    </rPh>
    <rPh sb="17" eb="19">
      <t>テビ</t>
    </rPh>
    <rPh sb="22" eb="23">
      <t>ヨ</t>
    </rPh>
    <rPh sb="29" eb="30">
      <t>ホン</t>
    </rPh>
    <phoneticPr fontId="63"/>
  </si>
  <si>
    <t>一覧表
NO</t>
    <rPh sb="0" eb="2">
      <t>イチラン</t>
    </rPh>
    <rPh sb="2" eb="3">
      <t>ヒョウ</t>
    </rPh>
    <phoneticPr fontId="63"/>
  </si>
  <si>
    <t>書類名</t>
  </si>
  <si>
    <t>様式</t>
  </si>
  <si>
    <t>形式</t>
  </si>
  <si>
    <t>該当者</t>
    <rPh sb="0" eb="2">
      <t>ガイトウ</t>
    </rPh>
    <rPh sb="2" eb="3">
      <t>シャ</t>
    </rPh>
    <phoneticPr fontId="63"/>
  </si>
  <si>
    <t>確認事項、よくある不備等</t>
    <rPh sb="0" eb="2">
      <t>カクニン</t>
    </rPh>
    <rPh sb="2" eb="4">
      <t>ジコウ</t>
    </rPh>
    <rPh sb="9" eb="11">
      <t>フビ</t>
    </rPh>
    <rPh sb="11" eb="12">
      <t>トウ</t>
    </rPh>
    <phoneticPr fontId="63"/>
  </si>
  <si>
    <t>チェック欄</t>
    <rPh sb="4" eb="5">
      <t>ラン</t>
    </rPh>
    <phoneticPr fontId="63"/>
  </si>
  <si>
    <t>①</t>
  </si>
  <si>
    <t>完了実績報告書</t>
  </si>
  <si>
    <t>Excel</t>
  </si>
  <si>
    <t>○</t>
  </si>
  <si>
    <t>事業の完了日は本補助事業に係る一連の工事及び支払いが完了した日（領収書日付け）のいずれか遅い日となっていますか。</t>
    <rPh sb="0" eb="2">
      <t>ジギョウ</t>
    </rPh>
    <rPh sb="3" eb="5">
      <t>カンリョウ</t>
    </rPh>
    <rPh sb="5" eb="6">
      <t>ヒ</t>
    </rPh>
    <rPh sb="7" eb="8">
      <t>ホン</t>
    </rPh>
    <rPh sb="8" eb="10">
      <t>ホジョ</t>
    </rPh>
    <rPh sb="10" eb="12">
      <t>ジギョウ</t>
    </rPh>
    <rPh sb="13" eb="14">
      <t>カカ</t>
    </rPh>
    <rPh sb="15" eb="17">
      <t>イチレン</t>
    </rPh>
    <rPh sb="18" eb="20">
      <t>コウジ</t>
    </rPh>
    <rPh sb="20" eb="21">
      <t>オヨ</t>
    </rPh>
    <rPh sb="22" eb="24">
      <t>シハラ</t>
    </rPh>
    <rPh sb="26" eb="28">
      <t>カンリョウ</t>
    </rPh>
    <rPh sb="30" eb="31">
      <t>ヒ</t>
    </rPh>
    <rPh sb="32" eb="35">
      <t>リョウシュウショ</t>
    </rPh>
    <rPh sb="35" eb="36">
      <t>ヒ</t>
    </rPh>
    <rPh sb="36" eb="37">
      <t>ツ</t>
    </rPh>
    <rPh sb="44" eb="45">
      <t>オソ</t>
    </rPh>
    <rPh sb="46" eb="47">
      <t>ヒ</t>
    </rPh>
    <phoneticPr fontId="63"/>
  </si>
  <si>
    <t>②</t>
  </si>
  <si>
    <t>総括表</t>
  </si>
  <si>
    <t>定型様式５</t>
  </si>
  <si>
    <t>記入漏れはありませんか。</t>
    <rPh sb="0" eb="3">
      <t>キニュウモ</t>
    </rPh>
    <phoneticPr fontId="63"/>
  </si>
  <si>
    <t>③</t>
  </si>
  <si>
    <t>明細書</t>
  </si>
  <si>
    <t>定型様式６</t>
  </si>
  <si>
    <t>製品名は財団の登録名通りに入力していますか。</t>
    <rPh sb="0" eb="3">
      <t>セイヒンメイ</t>
    </rPh>
    <rPh sb="4" eb="6">
      <t>ザイダン</t>
    </rPh>
    <rPh sb="7" eb="10">
      <t>トウロクメイ</t>
    </rPh>
    <rPh sb="10" eb="11">
      <t>ドオ</t>
    </rPh>
    <rPh sb="13" eb="15">
      <t>ニュウリョク</t>
    </rPh>
    <phoneticPr fontId="63"/>
  </si>
  <si>
    <t>④</t>
  </si>
  <si>
    <t>精算払請求書</t>
  </si>
  <si>
    <t>日付以外の入力内容に誤りはないですか。</t>
    <rPh sb="0" eb="2">
      <t>ヒヅケ</t>
    </rPh>
    <rPh sb="2" eb="4">
      <t>イガイ</t>
    </rPh>
    <rPh sb="5" eb="7">
      <t>ニュウリョク</t>
    </rPh>
    <rPh sb="7" eb="9">
      <t>ナイヨウ</t>
    </rPh>
    <rPh sb="10" eb="11">
      <t>アヤマ</t>
    </rPh>
    <phoneticPr fontId="63"/>
  </si>
  <si>
    <t>⑤</t>
  </si>
  <si>
    <t>実績報告確認写真</t>
  </si>
  <si>
    <t>定型様式7</t>
  </si>
  <si>
    <t>PDF</t>
  </si>
  <si>
    <t>写真内の文字が確認できる画質ですか。</t>
    <rPh sb="0" eb="2">
      <t>シャシン</t>
    </rPh>
    <rPh sb="2" eb="3">
      <t>ナイ</t>
    </rPh>
    <rPh sb="4" eb="6">
      <t>モジ</t>
    </rPh>
    <rPh sb="7" eb="9">
      <t>カクニン</t>
    </rPh>
    <rPh sb="12" eb="14">
      <t>ガシツ</t>
    </rPh>
    <phoneticPr fontId="63"/>
  </si>
  <si>
    <t>⑥</t>
  </si>
  <si>
    <t>見積書</t>
    <phoneticPr fontId="63"/>
  </si>
  <si>
    <t>自由</t>
  </si>
  <si>
    <t>△</t>
  </si>
  <si>
    <t>⑦</t>
  </si>
  <si>
    <t>工事請負契約書等</t>
  </si>
  <si>
    <t>⑧</t>
  </si>
  <si>
    <t>領収書</t>
    <rPh sb="0" eb="3">
      <t>リョウシュウショ</t>
    </rPh>
    <phoneticPr fontId="63"/>
  </si>
  <si>
    <t>但書きに「補助対象経費を含む」の文言は記載されていますか。</t>
    <phoneticPr fontId="63"/>
  </si>
  <si>
    <t>⑨</t>
  </si>
  <si>
    <t>住民票の写し</t>
  </si>
  <si>
    <t>「居住予定」で申請していた場合は提出が必要です。</t>
    <rPh sb="1" eb="5">
      <t>キョジュウヨテイ</t>
    </rPh>
    <rPh sb="7" eb="9">
      <t>シンセイ</t>
    </rPh>
    <rPh sb="13" eb="15">
      <t>バアイ</t>
    </rPh>
    <rPh sb="16" eb="18">
      <t>テイシュツ</t>
    </rPh>
    <rPh sb="19" eb="21">
      <t>ヒツヨウ</t>
    </rPh>
    <phoneticPr fontId="63"/>
  </si>
  <si>
    <t>⑩</t>
  </si>
  <si>
    <t>建物登記事項証明書</t>
  </si>
  <si>
    <t>「所有予定」で申請していた場合は提出が必要です。</t>
    <rPh sb="1" eb="3">
      <t>ショユウ</t>
    </rPh>
    <rPh sb="3" eb="5">
      <t>ヨテイ</t>
    </rPh>
    <rPh sb="7" eb="9">
      <t>シンセイ</t>
    </rPh>
    <rPh sb="13" eb="15">
      <t>バアイ</t>
    </rPh>
    <rPh sb="16" eb="18">
      <t>テイシュツ</t>
    </rPh>
    <rPh sb="19" eb="21">
      <t>ヒツヨウ</t>
    </rPh>
    <phoneticPr fontId="63"/>
  </si>
  <si>
    <t>定型様式８</t>
  </si>
  <si>
    <t>明細書と整合がとれていますか。
宛名は申請者の元請け業者になっていますか。</t>
    <rPh sb="0" eb="3">
      <t>メイサイショ</t>
    </rPh>
    <rPh sb="4" eb="6">
      <t>セイゴウ</t>
    </rPh>
    <rPh sb="16" eb="18">
      <t>アテナ</t>
    </rPh>
    <rPh sb="19" eb="22">
      <t>シンセイシャ</t>
    </rPh>
    <rPh sb="23" eb="25">
      <t>モトウ</t>
    </rPh>
    <rPh sb="26" eb="28">
      <t>ギョウシャ</t>
    </rPh>
    <phoneticPr fontId="63"/>
  </si>
  <si>
    <t>支払い委託契約書</t>
  </si>
  <si>
    <t>個別クレジット契約による補助金に関する取決書</t>
    <phoneticPr fontId="63"/>
  </si>
  <si>
    <t>個別クレジット契約書</t>
  </si>
  <si>
    <t>個別クレジットの支払い明細書</t>
    <phoneticPr fontId="63"/>
  </si>
  <si>
    <t>　理 事 長　　大　原　　雅　　様</t>
    <rPh sb="1" eb="2">
      <t>リ</t>
    </rPh>
    <rPh sb="3" eb="4">
      <t>コト</t>
    </rPh>
    <rPh sb="5" eb="6">
      <t>チョウ</t>
    </rPh>
    <rPh sb="8" eb="9">
      <t>ダイ</t>
    </rPh>
    <rPh sb="10" eb="11">
      <t>ハラ</t>
    </rPh>
    <rPh sb="13" eb="14">
      <t>ミヤビ</t>
    </rPh>
    <rPh sb="16" eb="17">
      <t>サマ</t>
    </rPh>
    <phoneticPr fontId="29"/>
  </si>
  <si>
    <t>本事業に係る一連の工事が完了した日もしくは支払いが完了した日のいずれか遅い日を入力してください。</t>
    <phoneticPr fontId="29"/>
  </si>
  <si>
    <t>※「明細書」を先に入力してください。</t>
    <rPh sb="2" eb="5">
      <t>メイサイショ</t>
    </rPh>
    <rPh sb="7" eb="8">
      <t>サキ</t>
    </rPh>
    <rPh sb="9" eb="11">
      <t>ニュウリョク</t>
    </rPh>
    <phoneticPr fontId="3"/>
  </si>
  <si>
    <t>・明細書にある＜補助対象経費の算出＞を基に、改修部位ごとの補助対象経費の合計を下表に入力してください。</t>
    <rPh sb="1" eb="3">
      <t>メイサイ</t>
    </rPh>
    <rPh sb="3" eb="4">
      <t>ショ</t>
    </rPh>
    <rPh sb="8" eb="10">
      <t>ホジョ</t>
    </rPh>
    <rPh sb="10" eb="12">
      <t>タイショウ</t>
    </rPh>
    <rPh sb="12" eb="14">
      <t>ケイヒ</t>
    </rPh>
    <rPh sb="15" eb="17">
      <t>サンシュツ</t>
    </rPh>
    <rPh sb="19" eb="20">
      <t>モト</t>
    </rPh>
    <rPh sb="22" eb="24">
      <t>カイシュウ</t>
    </rPh>
    <rPh sb="24" eb="26">
      <t>ブイ</t>
    </rPh>
    <rPh sb="29" eb="31">
      <t>ホジョ</t>
    </rPh>
    <rPh sb="31" eb="33">
      <t>タイショウ</t>
    </rPh>
    <rPh sb="33" eb="35">
      <t>ケイヒ</t>
    </rPh>
    <rPh sb="36" eb="38">
      <t>ゴウケイ</t>
    </rPh>
    <rPh sb="39" eb="40">
      <t>シタ</t>
    </rPh>
    <rPh sb="40" eb="41">
      <t>ヒョウ</t>
    </rPh>
    <rPh sb="41" eb="42">
      <t>ソウヒョウ</t>
    </rPh>
    <rPh sb="42" eb="44">
      <t>ニュウリョク</t>
    </rPh>
    <phoneticPr fontId="3"/>
  </si>
  <si>
    <t>・求積表番号は求積表との整合性をとって入力してください。</t>
    <rPh sb="1" eb="2">
      <t>キュウ</t>
    </rPh>
    <rPh sb="2" eb="3">
      <t>セキ</t>
    </rPh>
    <rPh sb="3" eb="4">
      <t>ヒョウ</t>
    </rPh>
    <rPh sb="4" eb="6">
      <t>バンゴウ</t>
    </rPh>
    <rPh sb="7" eb="8">
      <t>キュウ</t>
    </rPh>
    <rPh sb="8" eb="9">
      <t>セキ</t>
    </rPh>
    <rPh sb="9" eb="10">
      <t>ヒョウ</t>
    </rPh>
    <rPh sb="12" eb="15">
      <t>セイゴウセイ</t>
    </rPh>
    <rPh sb="19" eb="21">
      <t>ニュウリョク</t>
    </rPh>
    <phoneticPr fontId="3"/>
  </si>
  <si>
    <t>※吹込・吹付を申請する場合のみ、以下に財団に登録された指定施工業者情報を入力してください。</t>
    <rPh sb="1" eb="3">
      <t>フキコ</t>
    </rPh>
    <rPh sb="4" eb="5">
      <t>フ</t>
    </rPh>
    <rPh sb="5" eb="6">
      <t>ツ</t>
    </rPh>
    <rPh sb="7" eb="9">
      <t>シンセイ</t>
    </rPh>
    <rPh sb="11" eb="13">
      <t>バアイ</t>
    </rPh>
    <rPh sb="16" eb="18">
      <t>イカ</t>
    </rPh>
    <rPh sb="19" eb="21">
      <t>ザイダン</t>
    </rPh>
    <rPh sb="22" eb="24">
      <t>トウロク</t>
    </rPh>
    <rPh sb="27" eb="29">
      <t>シテイ</t>
    </rPh>
    <rPh sb="29" eb="31">
      <t>セコウ</t>
    </rPh>
    <rPh sb="31" eb="33">
      <t>ギョウシャ</t>
    </rPh>
    <rPh sb="33" eb="35">
      <t>ジョウホウ</t>
    </rPh>
    <rPh sb="36" eb="38">
      <t>ニュウリョク</t>
    </rPh>
    <phoneticPr fontId="3"/>
  </si>
  <si>
    <t>・窓番号は平面図、ガラス番号は姿図との整合性をとって入力してください。</t>
    <rPh sb="1" eb="2">
      <t>マド</t>
    </rPh>
    <rPh sb="2" eb="4">
      <t>バンゴウ</t>
    </rPh>
    <rPh sb="5" eb="8">
      <t>ヘイメンズ</t>
    </rPh>
    <rPh sb="12" eb="14">
      <t>バンゴウ</t>
    </rPh>
    <rPh sb="15" eb="16">
      <t>スガタ</t>
    </rPh>
    <rPh sb="16" eb="17">
      <t>ズ</t>
    </rPh>
    <rPh sb="19" eb="22">
      <t>セイゴウセイ</t>
    </rPh>
    <rPh sb="26" eb="28">
      <t>ニュウリョク</t>
    </rPh>
    <phoneticPr fontId="3"/>
  </si>
  <si>
    <t>・窓番号は平面図との整合性をとって入力してください。</t>
    <rPh sb="1" eb="2">
      <t>マド</t>
    </rPh>
    <rPh sb="2" eb="4">
      <t>バンゴウ</t>
    </rPh>
    <rPh sb="5" eb="8">
      <t>ヘイメンズ</t>
    </rPh>
    <rPh sb="10" eb="13">
      <t>セイゴウセイ</t>
    </rPh>
    <rPh sb="17" eb="19">
      <t>ニュウリョク</t>
    </rPh>
    <phoneticPr fontId="3"/>
  </si>
  <si>
    <t>　補助事業の実施に係る契約先について、下記内容を確認してください。</t>
    <rPh sb="1" eb="3">
      <t>ホジョ</t>
    </rPh>
    <rPh sb="3" eb="5">
      <t>ジギョウ</t>
    </rPh>
    <rPh sb="6" eb="8">
      <t>ジッシ</t>
    </rPh>
    <rPh sb="9" eb="10">
      <t>カカワ</t>
    </rPh>
    <rPh sb="11" eb="13">
      <t>ケイヤク</t>
    </rPh>
    <rPh sb="13" eb="14">
      <t>サキ</t>
    </rPh>
    <rPh sb="19" eb="21">
      <t>カキ</t>
    </rPh>
    <rPh sb="21" eb="23">
      <t>ナイヨウ</t>
    </rPh>
    <rPh sb="24" eb="26">
      <t>カクニン</t>
    </rPh>
    <phoneticPr fontId="29"/>
  </si>
  <si>
    <t xml:space="preserve"> 預金の種類（該当するものに■をつけてください。）</t>
    <rPh sb="1" eb="3">
      <t>ヨキン</t>
    </rPh>
    <rPh sb="4" eb="6">
      <t>シュルイ</t>
    </rPh>
    <phoneticPr fontId="3"/>
  </si>
  <si>
    <t xml:space="preserve"> 口座番号（右詰めで入力）</t>
    <rPh sb="1" eb="3">
      <t>コウザ</t>
    </rPh>
    <rPh sb="3" eb="5">
      <t>バンゴウ</t>
    </rPh>
    <rPh sb="6" eb="8">
      <t>ミギヅメ</t>
    </rPh>
    <rPh sb="10" eb="12">
      <t>ニュウリョク</t>
    </rPh>
    <phoneticPr fontId="3"/>
  </si>
  <si>
    <t xml:space="preserve"> 口座名義人（カタカナで入力）</t>
    <rPh sb="1" eb="3">
      <t>コウザ</t>
    </rPh>
    <rPh sb="3" eb="5">
      <t>メイギ</t>
    </rPh>
    <rPh sb="5" eb="6">
      <t>ジン</t>
    </rPh>
    <rPh sb="12" eb="14">
      <t>ニュウリョク</t>
    </rPh>
    <phoneticPr fontId="3"/>
  </si>
  <si>
    <t>（既存住宅の断熱リフォーム支援事業）</t>
    <rPh sb="1" eb="3">
      <t>キソン</t>
    </rPh>
    <rPh sb="3" eb="5">
      <t>ジュウタク</t>
    </rPh>
    <rPh sb="6" eb="8">
      <t>ダンネツ</t>
    </rPh>
    <rPh sb="13" eb="15">
      <t>シエン</t>
    </rPh>
    <rPh sb="15" eb="17">
      <t>ジギョウ</t>
    </rPh>
    <phoneticPr fontId="3"/>
  </si>
  <si>
    <t>発行元の社印は押印されていますか。</t>
    <rPh sb="0" eb="3">
      <t>ハッコウモト</t>
    </rPh>
    <rPh sb="4" eb="6">
      <t>シャイン</t>
    </rPh>
    <rPh sb="7" eb="9">
      <t>オウイン</t>
    </rPh>
    <phoneticPr fontId="63"/>
  </si>
  <si>
    <t>７.補助事業の実施に係る契約先</t>
    <rPh sb="2" eb="4">
      <t>ホジョ</t>
    </rPh>
    <rPh sb="4" eb="6">
      <t>ジギョウ</t>
    </rPh>
    <rPh sb="7" eb="9">
      <t>ジッシ</t>
    </rPh>
    <rPh sb="10" eb="11">
      <t>カカワ</t>
    </rPh>
    <rPh sb="12" eb="14">
      <t>ケイヤク</t>
    </rPh>
    <rPh sb="14" eb="15">
      <t>サキ</t>
    </rPh>
    <phoneticPr fontId="29"/>
  </si>
  <si>
    <t>６.工事請負事業者情報</t>
    <rPh sb="2" eb="4">
      <t>コウジ</t>
    </rPh>
    <rPh sb="4" eb="6">
      <t>ウケオイ</t>
    </rPh>
    <rPh sb="6" eb="8">
      <t>ジギョウ</t>
    </rPh>
    <rPh sb="8" eb="9">
      <t>シャ</t>
    </rPh>
    <rPh sb="9" eb="11">
      <t>ジョウホウ</t>
    </rPh>
    <phoneticPr fontId="29"/>
  </si>
  <si>
    <t>（</t>
    <phoneticPr fontId="29"/>
  </si>
  <si>
    <t>）</t>
    <phoneticPr fontId="29"/>
  </si>
  <si>
    <t>-</t>
    <phoneticPr fontId="29"/>
  </si>
  <si>
    <t>二酸化炭素排出抑制対策事業費等補助金（既存住宅の断熱リフォーム支援事業）を完了しましたので、二酸化炭素排出抑制対策事業費等補助金（既存住宅の断熱リフォーム支援事業）交付規程第１２条第１項の規定に基づき下記のとおり報告します。</t>
    <phoneticPr fontId="29"/>
  </si>
  <si>
    <t>号 ）があった上記</t>
    <phoneticPr fontId="29"/>
  </si>
  <si>
    <t>補助金について、二酸化炭素排出抑制対策事業費等補助金（既存住宅の断熱リフォーム支援事業）交付規程第１４条第２項の規定に基づき、下記のとおり請求します。</t>
    <rPh sb="0" eb="3">
      <t>ホジョキン</t>
    </rPh>
    <rPh sb="8" eb="11">
      <t>ニサンカ</t>
    </rPh>
    <rPh sb="11" eb="13">
      <t>タンソ</t>
    </rPh>
    <rPh sb="13" eb="15">
      <t>ハイシュツ</t>
    </rPh>
    <rPh sb="15" eb="17">
      <t>ヨクセイ</t>
    </rPh>
    <rPh sb="17" eb="19">
      <t>タイサク</t>
    </rPh>
    <rPh sb="19" eb="22">
      <t>ジギョウヒ</t>
    </rPh>
    <rPh sb="22" eb="23">
      <t>ナド</t>
    </rPh>
    <rPh sb="23" eb="26">
      <t>ホジョキン</t>
    </rPh>
    <rPh sb="27" eb="29">
      <t>キソン</t>
    </rPh>
    <rPh sb="29" eb="31">
      <t>ジュウタク</t>
    </rPh>
    <rPh sb="32" eb="34">
      <t>ダンネツ</t>
    </rPh>
    <rPh sb="39" eb="41">
      <t>シエン</t>
    </rPh>
    <rPh sb="41" eb="43">
      <t>ジギョウ</t>
    </rPh>
    <rPh sb="44" eb="46">
      <t>コウフ</t>
    </rPh>
    <rPh sb="46" eb="48">
      <t>キテイ</t>
    </rPh>
    <rPh sb="48" eb="49">
      <t>ダイ</t>
    </rPh>
    <rPh sb="51" eb="52">
      <t>ジョウ</t>
    </rPh>
    <rPh sb="52" eb="53">
      <t>ダイ</t>
    </rPh>
    <rPh sb="54" eb="55">
      <t>コウ</t>
    </rPh>
    <rPh sb="56" eb="58">
      <t>キテイ</t>
    </rPh>
    <rPh sb="59" eb="60">
      <t>モト</t>
    </rPh>
    <rPh sb="63" eb="65">
      <t>カキ</t>
    </rPh>
    <rPh sb="69" eb="71">
      <t>セイキュウ</t>
    </rPh>
    <phoneticPr fontId="29"/>
  </si>
  <si>
    <t>様式第16</t>
    <phoneticPr fontId="3"/>
  </si>
  <si>
    <r>
      <t>Excel</t>
    </r>
    <r>
      <rPr>
        <vertAlign val="superscript"/>
        <sz val="10"/>
        <color rgb="FFFF0000"/>
        <rFont val="メイリオ"/>
        <family val="3"/>
        <charset val="128"/>
      </rPr>
      <t>※1</t>
    </r>
    <phoneticPr fontId="63"/>
  </si>
  <si>
    <r>
      <rPr>
        <sz val="11"/>
        <color rgb="FFFF0000"/>
        <rFont val="メイリオ"/>
        <family val="3"/>
        <charset val="128"/>
      </rPr>
      <t>※1</t>
    </r>
    <r>
      <rPr>
        <sz val="11"/>
        <color theme="1"/>
        <rFont val="メイリオ"/>
        <family val="3"/>
        <charset val="128"/>
      </rPr>
      <t>　社印を押印した場合は、PDFで提出してください。</t>
    </r>
    <phoneticPr fontId="63"/>
  </si>
  <si>
    <t>様式第13</t>
    <phoneticPr fontId="54"/>
  </si>
  <si>
    <t>様式第16</t>
    <phoneticPr fontId="54"/>
  </si>
  <si>
    <t>契約日は交付決定日以降の日付けになっていますか。
国の他の補助金にも申請している場合、契約書が分かれていますか。</t>
    <rPh sb="0" eb="3">
      <t>ケイヤクヒ</t>
    </rPh>
    <rPh sb="4" eb="6">
      <t>コウフ</t>
    </rPh>
    <rPh sb="6" eb="8">
      <t>ケッテイ</t>
    </rPh>
    <rPh sb="8" eb="9">
      <t>ヒ</t>
    </rPh>
    <rPh sb="9" eb="11">
      <t>イコウ</t>
    </rPh>
    <rPh sb="12" eb="14">
      <t>ヒツ</t>
    </rPh>
    <rPh sb="25" eb="26">
      <t>クニ</t>
    </rPh>
    <rPh sb="27" eb="28">
      <t>タ</t>
    </rPh>
    <rPh sb="29" eb="32">
      <t>ホジョキン</t>
    </rPh>
    <rPh sb="34" eb="36">
      <t>シンセイ</t>
    </rPh>
    <rPh sb="40" eb="42">
      <t>バアイ</t>
    </rPh>
    <rPh sb="43" eb="46">
      <t>ケイヤクショ</t>
    </rPh>
    <rPh sb="47" eb="48">
      <t>ワ</t>
    </rPh>
    <phoneticPr fontId="63"/>
  </si>
  <si>
    <t>様式第13（令和８年３月公募 トータル断熱）</t>
    <phoneticPr fontId="3"/>
  </si>
  <si>
    <t>完了実績報告書（令和８年３月公募 トータル断熱）</t>
    <rPh sb="0" eb="2">
      <t>カンリョウ</t>
    </rPh>
    <rPh sb="2" eb="4">
      <t>ジッセキ</t>
    </rPh>
    <rPh sb="4" eb="7">
      <t>ホウコクショ</t>
    </rPh>
    <phoneticPr fontId="3"/>
  </si>
  <si>
    <t>　　補助金交付算定額（D）</t>
    <rPh sb="2" eb="5">
      <t>ホジョキン</t>
    </rPh>
    <rPh sb="5" eb="7">
      <t>コウフ</t>
    </rPh>
    <rPh sb="7" eb="9">
      <t>サンテイ</t>
    </rPh>
    <rPh sb="9" eb="10">
      <t>ガク</t>
    </rPh>
    <rPh sb="10" eb="11">
      <t>テイガク</t>
    </rPh>
    <phoneticPr fontId="3"/>
  </si>
  <si>
    <t>断熱材（オプション）</t>
    <rPh sb="0" eb="3">
      <t>ダンネツザイ</t>
    </rPh>
    <phoneticPr fontId="3"/>
  </si>
  <si>
    <t>明細書　【断熱材・オプション】</t>
    <rPh sb="0" eb="2">
      <t>メイサイ</t>
    </rPh>
    <rPh sb="2" eb="3">
      <t>ショ</t>
    </rPh>
    <rPh sb="5" eb="8">
      <t>ダンネツザイ</t>
    </rPh>
    <phoneticPr fontId="3"/>
  </si>
  <si>
    <t>■オプション（外皮）</t>
    <rPh sb="7" eb="9">
      <t>ガイヒ</t>
    </rPh>
    <phoneticPr fontId="3"/>
  </si>
  <si>
    <t>間仕切
天井</t>
    <phoneticPr fontId="54"/>
  </si>
  <si>
    <t>間仕切
壁</t>
    <phoneticPr fontId="54"/>
  </si>
  <si>
    <t>地域1～3</t>
    <rPh sb="0" eb="2">
      <t>チイキ</t>
    </rPh>
    <phoneticPr fontId="3"/>
  </si>
  <si>
    <t>地域4～8</t>
    <rPh sb="0" eb="2">
      <t>チイキ</t>
    </rPh>
    <phoneticPr fontId="3"/>
  </si>
  <si>
    <t>D3</t>
    <phoneticPr fontId="54"/>
  </si>
  <si>
    <t>D4</t>
    <phoneticPr fontId="54"/>
  </si>
  <si>
    <t>＜補助対象経費の算出（外皮）＞</t>
    <rPh sb="5" eb="7">
      <t>ケイヒ</t>
    </rPh>
    <rPh sb="8" eb="10">
      <t>サンシュツ</t>
    </rPh>
    <rPh sb="11" eb="13">
      <t>ガイヒ</t>
    </rPh>
    <phoneticPr fontId="3"/>
  </si>
  <si>
    <t>合計（A）</t>
    <rPh sb="0" eb="2">
      <t>ゴウケイ</t>
    </rPh>
    <phoneticPr fontId="3"/>
  </si>
  <si>
    <t>■オプション（外皮以外）</t>
    <rPh sb="7" eb="9">
      <t>ガイヒ</t>
    </rPh>
    <rPh sb="9" eb="11">
      <t>イガイ</t>
    </rPh>
    <phoneticPr fontId="3"/>
  </si>
  <si>
    <t>種別</t>
    <rPh sb="0" eb="2">
      <t>シュベツ</t>
    </rPh>
    <phoneticPr fontId="54"/>
  </si>
  <si>
    <t>間仕切
天井</t>
    <rPh sb="0" eb="3">
      <t>マジキ</t>
    </rPh>
    <rPh sb="4" eb="6">
      <t>テンジョウ</t>
    </rPh>
    <phoneticPr fontId="3"/>
  </si>
  <si>
    <t>間仕切
壁</t>
    <rPh sb="0" eb="3">
      <t>マジキ</t>
    </rPh>
    <rPh sb="4" eb="5">
      <t>カベ</t>
    </rPh>
    <phoneticPr fontId="3"/>
  </si>
  <si>
    <t>＜補助対象経費の算出（外皮以外）＞</t>
    <rPh sb="5" eb="7">
      <t>ケイヒ</t>
    </rPh>
    <rPh sb="8" eb="10">
      <t>サンシュツ</t>
    </rPh>
    <rPh sb="11" eb="13">
      <t>ガイヒ</t>
    </rPh>
    <rPh sb="13" eb="15">
      <t>イガイ</t>
    </rPh>
    <phoneticPr fontId="3"/>
  </si>
  <si>
    <t>間仕切
天井</t>
    <rPh sb="0" eb="3">
      <t>マジキリ</t>
    </rPh>
    <rPh sb="4" eb="6">
      <t>テンジョウ</t>
    </rPh>
    <phoneticPr fontId="3"/>
  </si>
  <si>
    <t>間仕切
壁</t>
    <rPh sb="0" eb="3">
      <t>マジキリ</t>
    </rPh>
    <rPh sb="4" eb="5">
      <t>カベ</t>
    </rPh>
    <phoneticPr fontId="3"/>
  </si>
  <si>
    <t>合計（B）</t>
    <rPh sb="0" eb="2">
      <t>ゴウケイ</t>
    </rPh>
    <phoneticPr fontId="3"/>
  </si>
  <si>
    <t>オプションの
補助対象経費計（A＋B）</t>
    <phoneticPr fontId="54"/>
  </si>
  <si>
    <t>円</t>
    <rPh sb="0" eb="1">
      <t>エン</t>
    </rPh>
    <phoneticPr fontId="54"/>
  </si>
  <si>
    <t>※吹込・吹付を申請する場合のみ、以下に財団に登録された指定施工業者情報を入力してください。</t>
    <rPh sb="1" eb="3">
      <t>フキコ</t>
    </rPh>
    <rPh sb="4" eb="5">
      <t>フ</t>
    </rPh>
    <rPh sb="5" eb="6">
      <t>ツ</t>
    </rPh>
    <rPh sb="7" eb="9">
      <t>シンセイ</t>
    </rPh>
    <rPh sb="11" eb="13">
      <t>バアイ</t>
    </rPh>
    <rPh sb="27" eb="29">
      <t>シテイ</t>
    </rPh>
    <rPh sb="29" eb="31">
      <t>セコウ</t>
    </rPh>
    <rPh sb="31" eb="33">
      <t>ギョウシャ</t>
    </rPh>
    <rPh sb="33" eb="35">
      <t>ジョウホウ</t>
    </rPh>
    <rPh sb="36" eb="38">
      <t>ニュウリョク</t>
    </rPh>
    <phoneticPr fontId="3"/>
  </si>
  <si>
    <t>【戸建】定型様式6</t>
    <phoneticPr fontId="3"/>
  </si>
  <si>
    <t>　　交付決定通知書の補助金の額（E）</t>
    <rPh sb="2" eb="4">
      <t>コウフ</t>
    </rPh>
    <rPh sb="4" eb="6">
      <t>ケッテイ</t>
    </rPh>
    <rPh sb="6" eb="9">
      <t>ツウチショ</t>
    </rPh>
    <rPh sb="10" eb="13">
      <t>ホジョキン</t>
    </rPh>
    <rPh sb="14" eb="15">
      <t>ガク</t>
    </rPh>
    <rPh sb="15" eb="16">
      <t>テイガク</t>
    </rPh>
    <phoneticPr fontId="3"/>
  </si>
  <si>
    <r>
      <t xml:space="preserve">実績報告の補助金の額
</t>
    </r>
    <r>
      <rPr>
        <sz val="14"/>
        <rFont val="HGPｺﾞｼｯｸE"/>
        <family val="3"/>
        <charset val="128"/>
      </rPr>
      <t>※（D）又は（E)のいずれか低い金額</t>
    </r>
    <rPh sb="0" eb="2">
      <t>ジッセキ</t>
    </rPh>
    <rPh sb="2" eb="4">
      <t>ホウコク</t>
    </rPh>
    <rPh sb="5" eb="8">
      <t>ホジョキン</t>
    </rPh>
    <rPh sb="9" eb="10">
      <t>ガク</t>
    </rPh>
    <phoneticPr fontId="3"/>
  </si>
  <si>
    <t>⑪</t>
    <phoneticPr fontId="54"/>
  </si>
  <si>
    <t>⑫</t>
    <phoneticPr fontId="54"/>
  </si>
  <si>
    <t>⑬</t>
    <phoneticPr fontId="54"/>
  </si>
  <si>
    <t>⑭</t>
    <phoneticPr fontId="54"/>
  </si>
  <si>
    <t>出荷証明書・施工証明書</t>
    <rPh sb="0" eb="5">
      <t>シュッカショウメイショ</t>
    </rPh>
    <rPh sb="6" eb="11">
      <t>セコウショウメイショ</t>
    </rPh>
    <phoneticPr fontId="63"/>
  </si>
  <si>
    <t>定型様式９</t>
    <phoneticPr fontId="54"/>
  </si>
  <si>
    <t>⑮</t>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</si>
</sst>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 ;[Red]\-#,##0.00\ "/>
    <numFmt numFmtId="178" formatCode="#,##0.000_ ;[Red]\-#,##0.000\ "/>
    <numFmt numFmtId="179" formatCode="#,##0_ ;[Red]\-#,##0\ "/>
    <numFmt numFmtId="180" formatCode="#,##0.0_ ;[Red]\-#,##0.0\ "/>
    <numFmt numFmtId="181" formatCode="0_ "/>
    <numFmt numFmtId="182" formatCode=";;;"/>
  </numFmts>
  <fonts count="77">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3"/>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u/>
      <sz val="18"/>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u/>
      <sz val="11"/>
      <color indexed="12"/>
      <name val="ＭＳ Ｐゴシック"/>
      <family val="3"/>
      <charset val="128"/>
    </font>
    <font>
      <b/>
      <sz val="14"/>
      <name val="ＭＳ Ｐゴシック"/>
      <family val="3"/>
      <charset val="128"/>
    </font>
    <font>
      <sz val="14"/>
      <name val="ＭＳ 明朝"/>
      <family val="1"/>
      <charset val="128"/>
    </font>
    <font>
      <sz val="18"/>
      <color indexed="9"/>
      <name val="HGP創英角ｺﾞｼｯｸUB"/>
      <family val="3"/>
      <charset val="128"/>
    </font>
    <font>
      <sz val="18"/>
      <name val="ＭＳ Ｐゴシック"/>
      <family val="3"/>
      <charset val="128"/>
    </font>
    <font>
      <sz val="20"/>
      <name val="ＭＳ Ｐゴシック"/>
      <family val="3"/>
      <charset val="128"/>
    </font>
    <font>
      <b/>
      <sz val="20"/>
      <name val="ＭＳ Ｐゴシック"/>
      <family val="3"/>
      <charset val="128"/>
    </font>
    <font>
      <b/>
      <sz val="11"/>
      <name val="ＭＳ Ｐゴシック"/>
      <family val="3"/>
      <charset val="128"/>
    </font>
    <font>
      <sz val="6"/>
      <name val="ＭＳ Ｐゴシック"/>
      <family val="3"/>
      <charset val="128"/>
    </font>
    <font>
      <sz val="22"/>
      <color indexed="9"/>
      <name val="HGP創英角ｺﾞｼｯｸUB"/>
      <family val="3"/>
      <charset val="128"/>
    </font>
    <font>
      <sz val="22"/>
      <name val="ＭＳ Ｐゴシック"/>
      <family val="3"/>
      <charset val="128"/>
    </font>
    <font>
      <sz val="24"/>
      <name val="ＭＳ Ｐゴシック"/>
      <family val="3"/>
      <charset val="128"/>
    </font>
    <font>
      <sz val="26"/>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6"/>
      <name val="ＭＳ 明朝"/>
      <family val="1"/>
      <charset val="128"/>
    </font>
    <font>
      <b/>
      <sz val="14"/>
      <name val="ＭＳ 明朝"/>
      <family val="1"/>
      <charset val="128"/>
    </font>
    <font>
      <b/>
      <sz val="12"/>
      <name val="ＭＳ 明朝"/>
      <family val="1"/>
      <charset val="128"/>
    </font>
    <font>
      <sz val="13"/>
      <name val="ＭＳ 明朝"/>
      <family val="1"/>
      <charset val="128"/>
    </font>
    <font>
      <u/>
      <sz val="12"/>
      <name val="ＭＳ 明朝"/>
      <family val="1"/>
      <charset val="128"/>
    </font>
    <font>
      <sz val="11"/>
      <name val="ＭＳ 明朝"/>
      <family val="1"/>
      <charset val="128"/>
    </font>
    <font>
      <sz val="16"/>
      <name val="ＭＳ 明朝"/>
      <family val="1"/>
      <charset val="128"/>
    </font>
    <font>
      <sz val="9"/>
      <name val="ＭＳ 明朝"/>
      <family val="1"/>
      <charset val="128"/>
    </font>
    <font>
      <sz val="24"/>
      <name val="ＭＳ 明朝"/>
      <family val="1"/>
      <charset val="128"/>
    </font>
    <font>
      <b/>
      <sz val="26"/>
      <name val="ＭＳ Ｐゴシック"/>
      <family val="3"/>
      <charset val="128"/>
    </font>
    <font>
      <sz val="13"/>
      <name val="ＭＳ ゴシック"/>
      <family val="3"/>
      <charset val="128"/>
    </font>
    <font>
      <b/>
      <sz val="30"/>
      <name val="ＭＳ Ｐゴシック"/>
      <family val="3"/>
      <charset val="128"/>
    </font>
    <font>
      <sz val="6"/>
      <name val="ＭＳ Ｐゴシック"/>
      <family val="3"/>
      <charset val="128"/>
    </font>
    <font>
      <sz val="20"/>
      <name val="HGPｺﾞｼｯｸE"/>
      <family val="3"/>
      <charset val="128"/>
    </font>
    <font>
      <sz val="17"/>
      <name val="ＭＳ Ｐゴシック"/>
      <family val="3"/>
      <charset val="128"/>
    </font>
    <font>
      <b/>
      <sz val="17"/>
      <name val="ＭＳ Ｐゴシック"/>
      <family val="3"/>
      <charset val="128"/>
    </font>
    <font>
      <sz val="11"/>
      <color theme="1"/>
      <name val="ＭＳ Ｐゴシック"/>
      <family val="3"/>
      <charset val="128"/>
      <scheme val="minor"/>
    </font>
    <font>
      <sz val="14"/>
      <color rgb="FFFF0000"/>
      <name val="ＭＳ Ｐゴシック"/>
      <family val="3"/>
      <charset val="128"/>
    </font>
    <font>
      <sz val="16"/>
      <color rgb="FFFF0000"/>
      <name val="HGP創英角ｺﾞｼｯｸUB"/>
      <family val="3"/>
      <charset val="128"/>
    </font>
    <font>
      <b/>
      <sz val="24"/>
      <name val="ＭＳ Ｐゴシック"/>
      <family val="3"/>
      <charset val="128"/>
      <scheme val="minor"/>
    </font>
    <font>
      <b/>
      <sz val="30"/>
      <name val="ＭＳ Ｐゴシック"/>
      <family val="3"/>
      <charset val="128"/>
      <scheme val="minor"/>
    </font>
    <font>
      <b/>
      <sz val="20"/>
      <color rgb="FFFF0000"/>
      <name val="ＭＳ Ｐゴシック"/>
      <family val="3"/>
      <charset val="128"/>
    </font>
    <font>
      <b/>
      <sz val="12"/>
      <color rgb="FFFF0000"/>
      <name val="ＭＳ Ｐゴシック"/>
      <family val="3"/>
      <charset val="128"/>
    </font>
    <font>
      <sz val="6"/>
      <name val="ＭＳ Ｐゴシック"/>
      <family val="3"/>
      <charset val="128"/>
      <scheme val="minor"/>
    </font>
    <font>
      <sz val="11"/>
      <color rgb="FFFF0000"/>
      <name val="ＭＳ 明朝"/>
      <family val="1"/>
      <charset val="128"/>
    </font>
    <font>
      <sz val="14"/>
      <color rgb="FFFF0000"/>
      <name val="HGSｺﾞｼｯｸM"/>
      <family val="3"/>
      <charset val="128"/>
    </font>
    <font>
      <sz val="16"/>
      <color indexed="81"/>
      <name val="MS P ゴシック"/>
      <family val="3"/>
      <charset val="128"/>
    </font>
    <font>
      <sz val="14"/>
      <color theme="1"/>
      <name val="ＭＳ 明朝"/>
      <family val="1"/>
      <charset val="128"/>
    </font>
    <font>
      <sz val="14"/>
      <name val="HGPｺﾞｼｯｸE"/>
      <family val="3"/>
      <charset val="128"/>
    </font>
    <font>
      <b/>
      <sz val="18"/>
      <color rgb="FFFF0000"/>
      <name val="ＭＳ Ｐゴシック"/>
      <family val="3"/>
      <charset val="128"/>
    </font>
    <font>
      <sz val="12"/>
      <color theme="0"/>
      <name val="ＭＳ 明朝"/>
      <family val="1"/>
      <charset val="128"/>
    </font>
    <font>
      <sz val="16"/>
      <color rgb="FFFF0000"/>
      <name val="ＭＳ Ｐゴシック"/>
      <family val="3"/>
      <charset val="128"/>
    </font>
    <font>
      <sz val="6"/>
      <name val="ＭＳ Ｐゴシック"/>
      <family val="2"/>
      <charset val="128"/>
      <scheme val="minor"/>
    </font>
    <font>
      <sz val="11"/>
      <color theme="1"/>
      <name val="メイリオ"/>
      <family val="3"/>
      <charset val="128"/>
    </font>
    <font>
      <sz val="11"/>
      <color theme="9"/>
      <name val="メイリオ"/>
      <family val="3"/>
      <charset val="128"/>
    </font>
    <font>
      <b/>
      <sz val="10"/>
      <color rgb="FF414042"/>
      <name val="メイリオ"/>
      <family val="3"/>
      <charset val="128"/>
    </font>
    <font>
      <b/>
      <sz val="8"/>
      <color rgb="FF414042"/>
      <name val="メイリオ"/>
      <family val="3"/>
      <charset val="128"/>
    </font>
    <font>
      <sz val="10"/>
      <color rgb="FF3E3A39"/>
      <name val="メイリオ"/>
      <family val="3"/>
      <charset val="128"/>
    </font>
    <font>
      <sz val="11"/>
      <name val="メイリオ"/>
      <family val="3"/>
      <charset val="128"/>
    </font>
    <font>
      <sz val="10"/>
      <color rgb="FF000000"/>
      <name val="メイリオ"/>
      <family val="3"/>
      <charset val="128"/>
    </font>
    <font>
      <vertAlign val="superscript"/>
      <sz val="10"/>
      <color rgb="FFFF0000"/>
      <name val="メイリオ"/>
      <family val="3"/>
      <charset val="128"/>
    </font>
    <font>
      <b/>
      <sz val="10"/>
      <color rgb="FF3E3A39"/>
      <name val="メイリオ"/>
      <family val="3"/>
      <charset val="128"/>
    </font>
    <font>
      <sz val="11"/>
      <color rgb="FFFF0000"/>
      <name val="メイリオ"/>
      <family val="3"/>
      <charset val="128"/>
    </font>
    <font>
      <sz val="10"/>
      <color theme="1"/>
      <name val="メイリオ"/>
      <family val="3"/>
      <charset val="128"/>
    </font>
    <font>
      <sz val="10"/>
      <name val="メイリオ"/>
      <family val="3"/>
      <charset val="128"/>
    </font>
    <font>
      <b/>
      <sz val="16"/>
      <color theme="1"/>
      <name val="メイリオ"/>
      <family val="3"/>
      <charset val="128"/>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66CCFF"/>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CDDEEB"/>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2D050"/>
        <bgColor indexed="64"/>
      </patternFill>
    </fill>
  </fills>
  <borders count="1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diagonal/>
    </border>
    <border>
      <left/>
      <right/>
      <top style="mediumDashDotDot">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right/>
      <top/>
      <bottom style="medium">
        <color indexed="64"/>
      </bottom>
      <diagonal/>
    </border>
    <border>
      <left style="medium">
        <color indexed="64"/>
      </left>
      <right/>
      <top/>
      <bottom/>
      <diagonal/>
    </border>
    <border>
      <left/>
      <right style="hair">
        <color indexed="64"/>
      </right>
      <top style="double">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double">
        <color indexed="64"/>
      </top>
      <bottom style="hair">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double">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double">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hair">
        <color indexed="64"/>
      </left>
      <right/>
      <top style="hair">
        <color indexed="64"/>
      </top>
      <bottom style="double">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top style="medium">
        <color indexed="64"/>
      </top>
      <bottom/>
      <diagonal/>
    </border>
    <border>
      <left style="hair">
        <color indexed="64"/>
      </left>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style="medium">
        <color indexed="64"/>
      </left>
      <right/>
      <top style="hair">
        <color indexed="64"/>
      </top>
      <bottom style="double">
        <color indexed="64"/>
      </bottom>
      <diagonal/>
    </border>
    <border>
      <left/>
      <right style="thin">
        <color indexed="64"/>
      </right>
      <top/>
      <bottom style="double">
        <color indexed="64"/>
      </bottom>
      <diagonal/>
    </border>
    <border>
      <left/>
      <right style="medium">
        <color indexed="64"/>
      </right>
      <top style="double">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dotted">
        <color indexed="64"/>
      </right>
      <top style="dotted">
        <color theme="0" tint="-0.249977111117893"/>
      </top>
      <bottom style="thin">
        <color indexed="64"/>
      </bottom>
      <diagonal/>
    </border>
    <border>
      <left style="dotted">
        <color indexed="64"/>
      </left>
      <right style="dotted">
        <color indexed="64"/>
      </right>
      <top style="dotted">
        <color theme="0" tint="-0.249977111117893"/>
      </top>
      <bottom style="thin">
        <color indexed="64"/>
      </bottom>
      <diagonal/>
    </border>
    <border>
      <left style="dotted">
        <color indexed="64"/>
      </left>
      <right style="dotted">
        <color theme="0" tint="-0.249977111117893"/>
      </right>
      <top style="dotted">
        <color theme="0" tint="-0.249977111117893"/>
      </top>
      <bottom style="thin">
        <color indexed="64"/>
      </bottom>
      <diagonal/>
    </border>
    <border>
      <left/>
      <right/>
      <top style="dotted">
        <color theme="0" tint="-0.249977111117893"/>
      </top>
      <bottom style="thin">
        <color indexed="64"/>
      </bottom>
      <diagonal/>
    </border>
    <border>
      <left style="dotted">
        <color theme="0" tint="-0.249977111117893"/>
      </left>
      <right/>
      <top style="dotted">
        <color theme="0" tint="-0.249977111117893"/>
      </top>
      <bottom style="thin">
        <color indexed="64"/>
      </bottom>
      <diagonal/>
    </border>
    <border>
      <left/>
      <right style="thin">
        <color indexed="64"/>
      </right>
      <top style="dotted">
        <color theme="0" tint="-0.249977111117893"/>
      </top>
      <bottom style="thin">
        <color indexed="64"/>
      </bottom>
      <diagonal/>
    </border>
    <border>
      <left style="thin">
        <color indexed="64"/>
      </left>
      <right/>
      <top/>
      <bottom style="double">
        <color indexed="64"/>
      </bottom>
      <diagonal/>
    </border>
    <border>
      <left/>
      <right style="hair">
        <color indexed="64"/>
      </right>
      <top/>
      <bottom style="hair">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s>
  <cellStyleXfs count="83">
    <xf numFmtId="0" fontId="0" fillId="0" borderId="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14"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47" fillId="0" borderId="0">
      <alignment vertical="center"/>
    </xf>
    <xf numFmtId="0" fontId="47" fillId="0" borderId="0">
      <alignment vertical="center"/>
    </xf>
    <xf numFmtId="0" fontId="47" fillId="0" borderId="0">
      <alignment vertical="center"/>
    </xf>
    <xf numFmtId="0" fontId="5" fillId="0" borderId="0">
      <alignment vertical="center"/>
    </xf>
    <xf numFmtId="0" fontId="5" fillId="0" borderId="0">
      <alignment vertical="center"/>
    </xf>
    <xf numFmtId="0" fontId="2" fillId="0" borderId="0">
      <alignment vertical="center"/>
    </xf>
    <xf numFmtId="0" fontId="47" fillId="0" borderId="0">
      <alignment vertical="center"/>
    </xf>
    <xf numFmtId="0" fontId="47" fillId="0" borderId="0">
      <alignment vertical="center"/>
    </xf>
    <xf numFmtId="0" fontId="47"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47" fillId="0" borderId="0">
      <alignment vertical="center"/>
    </xf>
    <xf numFmtId="0" fontId="47" fillId="0" borderId="0">
      <alignment vertical="center"/>
    </xf>
    <xf numFmtId="0" fontId="5" fillId="0" borderId="0">
      <alignment vertical="center"/>
    </xf>
    <xf numFmtId="0" fontId="5" fillId="0" borderId="0">
      <alignment vertical="center"/>
    </xf>
    <xf numFmtId="0" fontId="2" fillId="0" borderId="0">
      <alignment vertical="center"/>
    </xf>
    <xf numFmtId="0" fontId="47"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xf numFmtId="0" fontId="47" fillId="0" borderId="0">
      <alignment vertical="center"/>
    </xf>
    <xf numFmtId="0" fontId="47" fillId="0" borderId="0">
      <alignment vertical="center"/>
    </xf>
    <xf numFmtId="0" fontId="47"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xf numFmtId="0" fontId="2" fillId="0" borderId="0">
      <alignment vertical="center"/>
    </xf>
    <xf numFmtId="0" fontId="47" fillId="0" borderId="0">
      <alignment vertical="center"/>
    </xf>
    <xf numFmtId="0" fontId="5" fillId="0" borderId="0"/>
    <xf numFmtId="0" fontId="5" fillId="0" borderId="0"/>
    <xf numFmtId="0" fontId="5" fillId="0" borderId="0"/>
    <xf numFmtId="0" fontId="2" fillId="0" borderId="0">
      <alignment vertical="center"/>
    </xf>
    <xf numFmtId="0" fontId="47" fillId="0" borderId="0">
      <alignment vertical="center"/>
    </xf>
    <xf numFmtId="0" fontId="47" fillId="0" borderId="0">
      <alignment vertical="center"/>
    </xf>
    <xf numFmtId="0" fontId="5" fillId="0" borderId="0">
      <alignment vertical="center"/>
    </xf>
    <xf numFmtId="0" fontId="2" fillId="0" borderId="0">
      <alignment vertical="center"/>
    </xf>
    <xf numFmtId="0" fontId="47" fillId="0" borderId="0">
      <alignment vertical="center"/>
    </xf>
    <xf numFmtId="0" fontId="2" fillId="0" borderId="0">
      <alignment vertical="center"/>
    </xf>
    <xf numFmtId="0" fontId="5" fillId="0" borderId="0">
      <alignment vertical="center"/>
    </xf>
    <xf numFmtId="0" fontId="2" fillId="0" borderId="0">
      <alignment vertical="center"/>
    </xf>
    <xf numFmtId="0" fontId="47" fillId="0" borderId="0">
      <alignment vertical="center"/>
    </xf>
    <xf numFmtId="0" fontId="5" fillId="0" borderId="0">
      <alignment vertical="center"/>
    </xf>
    <xf numFmtId="0" fontId="5" fillId="0" borderId="0">
      <alignment vertical="center"/>
    </xf>
    <xf numFmtId="0" fontId="5" fillId="0" borderId="0">
      <alignment vertical="center"/>
    </xf>
    <xf numFmtId="0" fontId="47" fillId="0" borderId="0"/>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0" fontId="23" fillId="5" borderId="1" applyBorder="0">
      <alignment horizontal="center" vertical="center"/>
      <protection hidden="1"/>
    </xf>
    <xf numFmtId="0" fontId="18" fillId="6" borderId="52" applyNumberFormat="0" applyFont="0" applyBorder="0" applyAlignment="0" applyProtection="0">
      <alignment horizontal="left" vertical="center" indent="2"/>
      <protection hidden="1"/>
    </xf>
    <xf numFmtId="38" fontId="5" fillId="7" borderId="1" applyNumberFormat="0" applyFont="0" applyBorder="0" applyAlignment="0" applyProtection="0">
      <alignment vertical="center"/>
      <protection hidden="1"/>
    </xf>
    <xf numFmtId="0" fontId="23" fillId="5" borderId="1" applyBorder="0">
      <alignment horizontal="center" vertical="center"/>
      <protection hidden="1"/>
    </xf>
    <xf numFmtId="0" fontId="18" fillId="6" borderId="52" applyNumberFormat="0" applyFont="0" applyBorder="0" applyAlignment="0" applyProtection="0">
      <alignment horizontal="left" vertical="center" indent="2"/>
      <protection hidden="1"/>
    </xf>
    <xf numFmtId="0" fontId="1" fillId="0" borderId="0">
      <alignment vertical="center"/>
    </xf>
  </cellStyleXfs>
  <cellXfs count="1232">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0" fontId="5" fillId="2" borderId="0" xfId="0" applyFont="1" applyFill="1" applyProtection="1">
      <alignment vertical="center"/>
      <protection hidden="1"/>
    </xf>
    <xf numFmtId="0" fontId="5" fillId="2" borderId="0" xfId="0" applyFont="1" applyFill="1" applyAlignment="1" applyProtection="1">
      <alignment horizontal="center" vertical="center"/>
      <protection hidden="1"/>
    </xf>
    <xf numFmtId="38" fontId="5" fillId="2" borderId="0" xfId="6" applyFont="1" applyFill="1" applyProtection="1">
      <alignment vertical="center"/>
      <protection hidden="1"/>
    </xf>
    <xf numFmtId="0" fontId="5" fillId="0" borderId="0" xfId="0" applyFont="1" applyProtection="1">
      <alignment vertical="center"/>
      <protection hidden="1"/>
    </xf>
    <xf numFmtId="0" fontId="10" fillId="2" borderId="0" xfId="0" applyFont="1" applyFill="1" applyAlignment="1" applyProtection="1">
      <alignment horizontal="center" vertical="center"/>
      <protection hidden="1"/>
    </xf>
    <xf numFmtId="0" fontId="8" fillId="2" borderId="0" xfId="0" applyFont="1" applyFill="1" applyProtection="1">
      <alignment vertical="center"/>
      <protection hidden="1"/>
    </xf>
    <xf numFmtId="38" fontId="5" fillId="2" borderId="0" xfId="6" applyFont="1" applyFill="1" applyBorder="1" applyProtection="1">
      <alignment vertical="center"/>
      <protection hidden="1"/>
    </xf>
    <xf numFmtId="0" fontId="5" fillId="0" borderId="0" xfId="0" applyFont="1" applyAlignment="1" applyProtection="1">
      <alignment horizontal="center" vertical="center"/>
      <protection hidden="1"/>
    </xf>
    <xf numFmtId="38" fontId="5" fillId="0" borderId="0" xfId="6" applyFont="1" applyProtection="1">
      <alignment vertical="center"/>
      <protection hidden="1"/>
    </xf>
    <xf numFmtId="0" fontId="13" fillId="2" borderId="0" xfId="0" applyFont="1" applyFill="1" applyProtection="1">
      <alignment vertical="center"/>
      <protection hidden="1"/>
    </xf>
    <xf numFmtId="0" fontId="13" fillId="2" borderId="0" xfId="0" applyFont="1" applyFill="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7" fillId="2" borderId="0" xfId="0" applyFont="1" applyFill="1" applyProtection="1">
      <alignment vertical="center"/>
      <protection hidden="1"/>
    </xf>
    <xf numFmtId="0" fontId="5" fillId="2" borderId="0" xfId="0" applyFont="1" applyFill="1" applyAlignment="1" applyProtection="1">
      <alignment vertical="center" wrapText="1"/>
      <protection hidden="1"/>
    </xf>
    <xf numFmtId="0" fontId="8" fillId="2" borderId="0" xfId="0" applyFont="1" applyFill="1" applyAlignment="1" applyProtection="1">
      <alignment horizontal="right" vertical="center"/>
      <protection hidden="1"/>
    </xf>
    <xf numFmtId="0" fontId="5" fillId="0" borderId="0" xfId="0" applyFont="1" applyProtection="1">
      <alignment vertical="center"/>
      <protection locked="0"/>
    </xf>
    <xf numFmtId="0" fontId="13" fillId="0" borderId="0" xfId="0" applyFont="1" applyProtection="1">
      <alignment vertical="center"/>
      <protection hidden="1"/>
    </xf>
    <xf numFmtId="0" fontId="6" fillId="0" borderId="0" xfId="0" applyFont="1" applyAlignment="1" applyProtection="1">
      <alignment horizontal="right" vertical="center"/>
      <protection hidden="1"/>
    </xf>
    <xf numFmtId="0" fontId="13" fillId="0" borderId="0" xfId="0" applyFont="1" applyAlignment="1" applyProtection="1">
      <alignment horizontal="center" vertical="center" wrapText="1"/>
      <protection hidden="1"/>
    </xf>
    <xf numFmtId="0" fontId="8" fillId="0" borderId="0" xfId="0" applyFont="1" applyProtection="1">
      <alignment vertical="center"/>
      <protection hidden="1"/>
    </xf>
    <xf numFmtId="0" fontId="13" fillId="2" borderId="0" xfId="0" applyFont="1" applyFill="1" applyAlignment="1" applyProtection="1">
      <alignment horizontal="right" vertical="center"/>
      <protection hidden="1"/>
    </xf>
    <xf numFmtId="38" fontId="5" fillId="0" borderId="0" xfId="14" applyFont="1" applyProtection="1">
      <alignment vertical="center"/>
      <protection hidden="1"/>
    </xf>
    <xf numFmtId="0" fontId="7" fillId="2" borderId="0" xfId="0" applyFont="1" applyFill="1" applyAlignment="1" applyProtection="1">
      <alignment horizontal="center"/>
      <protection hidden="1"/>
    </xf>
    <xf numFmtId="0" fontId="21" fillId="2" borderId="0" xfId="0" applyFont="1" applyFill="1" applyProtection="1">
      <alignment vertical="center"/>
      <protection hidden="1"/>
    </xf>
    <xf numFmtId="0" fontId="9" fillId="2" borderId="0" xfId="0" applyFont="1" applyFill="1" applyProtection="1">
      <alignment vertical="center"/>
      <protection hidden="1"/>
    </xf>
    <xf numFmtId="0" fontId="5" fillId="2" borderId="0" xfId="0" applyFont="1" applyFill="1" applyProtection="1">
      <alignment vertical="center"/>
      <protection locked="0"/>
    </xf>
    <xf numFmtId="0" fontId="5" fillId="2" borderId="0" xfId="0" applyFont="1" applyFill="1" applyAlignment="1" applyProtection="1">
      <alignment horizontal="left" vertical="center"/>
      <protection hidden="1"/>
    </xf>
    <xf numFmtId="3" fontId="5" fillId="2" borderId="0" xfId="0" applyNumberFormat="1" applyFont="1" applyFill="1" applyAlignment="1" applyProtection="1">
      <alignment vertical="center" shrinkToFit="1"/>
      <protection hidden="1"/>
    </xf>
    <xf numFmtId="0" fontId="8" fillId="2" borderId="0" xfId="0" applyFont="1" applyFill="1" applyAlignment="1" applyProtection="1">
      <alignment horizontal="left" vertical="center"/>
      <protection hidden="1"/>
    </xf>
    <xf numFmtId="0" fontId="15" fillId="2" borderId="0" xfId="0" applyFont="1" applyFill="1" applyAlignment="1" applyProtection="1">
      <protection hidden="1"/>
    </xf>
    <xf numFmtId="3" fontId="13" fillId="0" borderId="0" xfId="0" applyNumberFormat="1" applyFont="1" applyAlignment="1" applyProtection="1">
      <alignment horizontal="right" vertical="center"/>
      <protection hidden="1"/>
    </xf>
    <xf numFmtId="38" fontId="8" fillId="0" borderId="0" xfId="14" applyFont="1" applyFill="1" applyBorder="1" applyProtection="1">
      <alignment vertical="center"/>
      <protection hidden="1"/>
    </xf>
    <xf numFmtId="38" fontId="5" fillId="0" borderId="0" xfId="14" applyFont="1" applyFill="1" applyBorder="1" applyProtection="1">
      <alignment vertical="center"/>
      <protection hidden="1"/>
    </xf>
    <xf numFmtId="0" fontId="10" fillId="0" borderId="0" xfId="0" applyFont="1" applyAlignment="1" applyProtection="1">
      <alignment horizontal="center" vertical="center"/>
      <protection hidden="1"/>
    </xf>
    <xf numFmtId="0" fontId="12" fillId="0" borderId="0" xfId="0" applyFont="1" applyProtection="1">
      <alignment vertical="center"/>
      <protection hidden="1"/>
    </xf>
    <xf numFmtId="0" fontId="12" fillId="2" borderId="0" xfId="0" applyFont="1" applyFill="1" applyProtection="1">
      <alignment vertical="center"/>
      <protection hidden="1"/>
    </xf>
    <xf numFmtId="0" fontId="8" fillId="0" borderId="0" xfId="0" applyFont="1" applyAlignment="1" applyProtection="1">
      <alignment horizontal="right" vertical="center"/>
      <protection hidden="1"/>
    </xf>
    <xf numFmtId="0" fontId="20" fillId="2" borderId="0" xfId="0" applyFont="1" applyFill="1" applyProtection="1">
      <alignment vertical="center"/>
      <protection hidden="1"/>
    </xf>
    <xf numFmtId="38" fontId="13" fillId="2" borderId="0" xfId="10"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38" fontId="19" fillId="0" borderId="0" xfId="10" applyFont="1" applyFill="1" applyBorder="1" applyAlignment="1" applyProtection="1">
      <alignment horizontal="center" vertical="center" shrinkToFit="1"/>
      <protection hidden="1"/>
    </xf>
    <xf numFmtId="38" fontId="5" fillId="0" borderId="0" xfId="14" applyFont="1" applyFill="1" applyBorder="1" applyAlignment="1" applyProtection="1">
      <alignment vertical="center"/>
      <protection hidden="1"/>
    </xf>
    <xf numFmtId="0" fontId="13" fillId="0" borderId="0" xfId="0" applyFont="1" applyAlignment="1" applyProtection="1">
      <alignment horizontal="right" vertical="center" wrapText="1"/>
      <protection hidden="1"/>
    </xf>
    <xf numFmtId="0" fontId="48" fillId="0" borderId="0" xfId="0" applyFont="1" applyAlignment="1" applyProtection="1">
      <alignment horizontal="left" vertical="center"/>
      <protection hidden="1"/>
    </xf>
    <xf numFmtId="0" fontId="12" fillId="0" borderId="0" xfId="0" applyFont="1" applyAlignment="1" applyProtection="1">
      <alignment horizontal="right" vertical="center"/>
      <protection hidden="1"/>
    </xf>
    <xf numFmtId="0" fontId="49" fillId="0" borderId="0" xfId="0" applyFont="1" applyAlignment="1" applyProtection="1">
      <alignment horizontal="left" vertical="center"/>
      <protection hidden="1"/>
    </xf>
    <xf numFmtId="38" fontId="5" fillId="2" borderId="0" xfId="11" applyFont="1" applyFill="1" applyProtection="1">
      <alignment vertical="center"/>
      <protection hidden="1"/>
    </xf>
    <xf numFmtId="0" fontId="28" fillId="2" borderId="0" xfId="0" applyFont="1" applyFill="1" applyProtection="1">
      <alignment vertical="center"/>
      <protection hidden="1"/>
    </xf>
    <xf numFmtId="0" fontId="30" fillId="2" borderId="0" xfId="0" applyFont="1" applyFill="1" applyProtection="1">
      <alignment vertical="center"/>
      <protection hidden="1"/>
    </xf>
    <xf numFmtId="0" fontId="30" fillId="2" borderId="0" xfId="0" applyFont="1" applyFill="1" applyAlignment="1" applyProtection="1">
      <alignment horizontal="center" vertical="center"/>
      <protection hidden="1"/>
    </xf>
    <xf numFmtId="38" fontId="30" fillId="2" borderId="0" xfId="6" applyFont="1" applyFill="1" applyBorder="1" applyAlignment="1" applyProtection="1">
      <alignment vertical="center"/>
      <protection hidden="1"/>
    </xf>
    <xf numFmtId="0" fontId="30" fillId="2" borderId="0" xfId="0" applyFont="1" applyFill="1" applyAlignment="1" applyProtection="1">
      <alignment horizontal="right" vertical="center"/>
      <protection hidden="1"/>
    </xf>
    <xf numFmtId="0" fontId="31" fillId="2" borderId="0" xfId="0" applyFont="1" applyFill="1" applyProtection="1">
      <alignment vertical="center"/>
      <protection hidden="1"/>
    </xf>
    <xf numFmtId="0" fontId="16" fillId="2" borderId="0" xfId="0" applyFont="1" applyFill="1" applyAlignment="1" applyProtection="1">
      <alignment horizontal="distributed" vertical="center"/>
      <protection hidden="1"/>
    </xf>
    <xf numFmtId="0" fontId="33" fillId="2" borderId="0" xfId="0" applyFont="1" applyFill="1" applyProtection="1">
      <alignment vertical="center"/>
      <protection hidden="1"/>
    </xf>
    <xf numFmtId="0" fontId="28" fillId="2" borderId="0" xfId="0" applyFont="1" applyFill="1" applyAlignment="1" applyProtection="1">
      <alignment horizontal="center" vertical="center"/>
      <protection hidden="1"/>
    </xf>
    <xf numFmtId="0" fontId="34" fillId="2" borderId="0" xfId="0" applyFont="1" applyFill="1" applyProtection="1">
      <alignment vertical="center"/>
      <protection hidden="1"/>
    </xf>
    <xf numFmtId="0" fontId="35" fillId="2" borderId="0" xfId="0" applyFont="1" applyFill="1" applyProtection="1">
      <alignment vertical="center"/>
      <protection hidden="1"/>
    </xf>
    <xf numFmtId="0" fontId="35" fillId="2" borderId="0" xfId="0" applyFont="1" applyFill="1" applyAlignment="1" applyProtection="1">
      <alignment horizontal="right" vertical="center"/>
      <protection hidden="1"/>
    </xf>
    <xf numFmtId="0" fontId="35" fillId="2" borderId="0" xfId="0" applyFont="1" applyFill="1" applyAlignment="1" applyProtection="1">
      <alignment horizontal="center" vertical="center"/>
      <protection hidden="1"/>
    </xf>
    <xf numFmtId="0" fontId="30" fillId="2" borderId="0" xfId="0" applyFont="1" applyFill="1" applyAlignment="1" applyProtection="1">
      <alignment horizontal="left" vertical="center" wrapText="1"/>
      <protection hidden="1"/>
    </xf>
    <xf numFmtId="0" fontId="30" fillId="0" borderId="0" xfId="0" applyFont="1" applyAlignment="1" applyProtection="1">
      <alignment horizontal="left" vertical="center" wrapText="1"/>
      <protection hidden="1"/>
    </xf>
    <xf numFmtId="0" fontId="28" fillId="0" borderId="0" xfId="0" applyFont="1" applyAlignment="1" applyProtection="1">
      <alignment horizontal="center" vertical="center"/>
      <protection hidden="1"/>
    </xf>
    <xf numFmtId="38" fontId="28" fillId="0" borderId="0" xfId="6" applyFont="1" applyFill="1" applyAlignment="1" applyProtection="1">
      <alignment vertical="center"/>
      <protection hidden="1"/>
    </xf>
    <xf numFmtId="0" fontId="28" fillId="0" borderId="0" xfId="0" applyFont="1" applyProtection="1">
      <alignment vertical="center"/>
      <protection hidden="1"/>
    </xf>
    <xf numFmtId="0" fontId="30" fillId="0" borderId="0" xfId="0" applyFont="1" applyAlignment="1" applyProtection="1">
      <alignment vertical="center" shrinkToFit="1"/>
      <protection hidden="1"/>
    </xf>
    <xf numFmtId="0" fontId="30" fillId="0" borderId="0" xfId="0" applyFont="1" applyAlignment="1" applyProtection="1">
      <alignment vertical="center" wrapText="1"/>
      <protection hidden="1"/>
    </xf>
    <xf numFmtId="0" fontId="30" fillId="0" borderId="0" xfId="0" applyFont="1" applyAlignment="1" applyProtection="1">
      <alignment horizontal="distributed" vertical="center"/>
      <protection hidden="1"/>
    </xf>
    <xf numFmtId="0" fontId="30" fillId="0" borderId="0" xfId="0" applyFont="1" applyAlignment="1" applyProtection="1">
      <alignment horizontal="left" vertical="center"/>
      <protection hidden="1"/>
    </xf>
    <xf numFmtId="0" fontId="30" fillId="0" borderId="0" xfId="0" applyFont="1" applyAlignment="1" applyProtection="1">
      <alignment horizontal="left" vertical="center" shrinkToFit="1"/>
      <protection hidden="1"/>
    </xf>
    <xf numFmtId="0" fontId="30" fillId="0" borderId="0" xfId="0" applyFont="1" applyProtection="1">
      <alignment vertical="center"/>
      <protection hidden="1"/>
    </xf>
    <xf numFmtId="0" fontId="28" fillId="0" borderId="0" xfId="0" applyFont="1" applyAlignment="1" applyProtection="1">
      <alignment horizontal="left" vertical="center"/>
      <protection hidden="1"/>
    </xf>
    <xf numFmtId="0" fontId="30" fillId="0" borderId="0" xfId="0" applyFont="1" applyAlignment="1" applyProtection="1">
      <alignment horizontal="center" vertical="center"/>
      <protection hidden="1"/>
    </xf>
    <xf numFmtId="0" fontId="30" fillId="2" borderId="0" xfId="0" applyFont="1" applyFill="1" applyAlignment="1" applyProtection="1">
      <alignment horizontal="left" vertical="center"/>
      <protection hidden="1"/>
    </xf>
    <xf numFmtId="38" fontId="28" fillId="2" borderId="0" xfId="6" applyFont="1" applyFill="1" applyAlignment="1" applyProtection="1">
      <alignment vertical="center"/>
      <protection hidden="1"/>
    </xf>
    <xf numFmtId="0" fontId="30" fillId="2" borderId="0" xfId="0" applyFont="1" applyFill="1" applyAlignment="1" applyProtection="1">
      <alignment vertical="center" wrapText="1"/>
      <protection hidden="1"/>
    </xf>
    <xf numFmtId="0" fontId="30" fillId="2" borderId="0" xfId="0" applyFont="1" applyFill="1" applyAlignment="1" applyProtection="1">
      <alignment horizontal="distributed" vertical="center"/>
      <protection hidden="1"/>
    </xf>
    <xf numFmtId="0" fontId="28" fillId="2" borderId="0" xfId="0" applyFont="1" applyFill="1" applyAlignment="1" applyProtection="1">
      <alignment vertical="center" textRotation="255"/>
      <protection hidden="1"/>
    </xf>
    <xf numFmtId="38" fontId="28" fillId="2" borderId="0" xfId="6" applyFont="1" applyFill="1" applyBorder="1" applyAlignment="1" applyProtection="1">
      <alignment vertical="center"/>
      <protection hidden="1"/>
    </xf>
    <xf numFmtId="0" fontId="34" fillId="0" borderId="0" xfId="0" applyFont="1" applyAlignment="1" applyProtection="1">
      <alignment horizontal="center" vertical="center" shrinkToFit="1"/>
      <protection hidden="1"/>
    </xf>
    <xf numFmtId="0" fontId="38" fillId="0" borderId="0" xfId="0" applyFont="1" applyAlignment="1" applyProtection="1">
      <alignment vertical="center" wrapText="1" shrinkToFit="1"/>
      <protection hidden="1"/>
    </xf>
    <xf numFmtId="0" fontId="34" fillId="0" borderId="0" xfId="0" applyFont="1" applyAlignment="1" applyProtection="1">
      <alignment vertical="center" wrapText="1" shrinkToFit="1"/>
      <protection hidden="1"/>
    </xf>
    <xf numFmtId="0" fontId="34" fillId="0" borderId="0" xfId="0" applyFont="1" applyAlignment="1" applyProtection="1">
      <alignment vertical="center" shrinkToFit="1"/>
      <protection hidden="1"/>
    </xf>
    <xf numFmtId="0" fontId="34" fillId="0" borderId="0" xfId="0" applyFont="1" applyProtection="1">
      <alignment vertical="center"/>
      <protection hidden="1"/>
    </xf>
    <xf numFmtId="0" fontId="34" fillId="0" borderId="0" xfId="0" applyFont="1" applyAlignment="1" applyProtection="1">
      <alignment horizontal="center" vertical="center"/>
      <protection hidden="1"/>
    </xf>
    <xf numFmtId="38" fontId="30" fillId="0" borderId="0" xfId="6" applyFont="1" applyFill="1" applyBorder="1" applyAlignment="1" applyProtection="1">
      <alignment vertical="center"/>
      <protection hidden="1"/>
    </xf>
    <xf numFmtId="0" fontId="30" fillId="0" borderId="0" xfId="0" applyFont="1" applyAlignment="1" applyProtection="1">
      <alignment horizontal="right" vertical="center"/>
      <protection hidden="1"/>
    </xf>
    <xf numFmtId="0" fontId="16" fillId="0" borderId="0" xfId="0" applyFont="1" applyAlignment="1" applyProtection="1">
      <alignment horizontal="distributed" vertical="center"/>
      <protection hidden="1"/>
    </xf>
    <xf numFmtId="0" fontId="38" fillId="0" borderId="3" xfId="0" applyFont="1" applyBorder="1" applyAlignment="1" applyProtection="1">
      <alignment vertical="center" wrapText="1" shrinkToFit="1"/>
      <protection hidden="1"/>
    </xf>
    <xf numFmtId="0" fontId="30" fillId="0" borderId="0" xfId="0" applyFont="1" applyAlignment="1" applyProtection="1">
      <alignment vertical="center" textRotation="255" shrinkToFit="1"/>
      <protection hidden="1"/>
    </xf>
    <xf numFmtId="0" fontId="30" fillId="0" borderId="0" xfId="0" applyFont="1" applyAlignment="1" applyProtection="1">
      <alignment horizontal="center" vertical="center" shrinkToFit="1"/>
      <protection hidden="1"/>
    </xf>
    <xf numFmtId="38" fontId="30" fillId="0" borderId="0" xfId="6" applyFont="1" applyFill="1" applyBorder="1" applyAlignment="1" applyProtection="1">
      <alignment vertical="center" shrinkToFit="1"/>
      <protection hidden="1"/>
    </xf>
    <xf numFmtId="0" fontId="28" fillId="0" borderId="0" xfId="0" applyFont="1" applyAlignment="1" applyProtection="1">
      <alignment vertical="center" wrapText="1" shrinkToFit="1"/>
      <protection hidden="1"/>
    </xf>
    <xf numFmtId="0" fontId="36" fillId="0" borderId="0" xfId="0" applyFont="1" applyProtection="1">
      <alignment vertical="center"/>
      <protection hidden="1"/>
    </xf>
    <xf numFmtId="0" fontId="28" fillId="3" borderId="0" xfId="0" applyFont="1" applyFill="1" applyProtection="1">
      <alignment vertical="center"/>
      <protection hidden="1"/>
    </xf>
    <xf numFmtId="0" fontId="34" fillId="3" borderId="0" xfId="0" applyFont="1" applyFill="1" applyAlignment="1" applyProtection="1">
      <alignment horizontal="center" vertical="center" wrapText="1" shrinkToFit="1"/>
      <protection hidden="1"/>
    </xf>
    <xf numFmtId="0" fontId="34" fillId="3" borderId="0" xfId="0" applyFont="1" applyFill="1" applyAlignment="1" applyProtection="1">
      <alignment horizontal="center" vertical="center" shrinkToFit="1"/>
      <protection hidden="1"/>
    </xf>
    <xf numFmtId="0" fontId="30" fillId="3" borderId="0" xfId="0" applyFont="1" applyFill="1" applyAlignment="1" applyProtection="1">
      <alignment horizontal="center" vertical="center" shrinkToFit="1"/>
      <protection hidden="1"/>
    </xf>
    <xf numFmtId="0" fontId="30" fillId="3" borderId="0" xfId="0" applyFont="1" applyFill="1" applyAlignment="1" applyProtection="1">
      <alignment vertical="center" shrinkToFit="1"/>
      <protection hidden="1"/>
    </xf>
    <xf numFmtId="0" fontId="34" fillId="0" borderId="3" xfId="0" applyFont="1" applyBorder="1" applyAlignment="1" applyProtection="1">
      <alignment vertical="center" shrinkToFit="1"/>
      <protection hidden="1"/>
    </xf>
    <xf numFmtId="49" fontId="34" fillId="0" borderId="4" xfId="0" applyNumberFormat="1" applyFont="1" applyBorder="1" applyAlignment="1" applyProtection="1">
      <alignment vertical="center" shrinkToFit="1"/>
      <protection hidden="1"/>
    </xf>
    <xf numFmtId="49" fontId="34" fillId="0" borderId="4" xfId="0" applyNumberFormat="1" applyFont="1" applyBorder="1" applyAlignment="1" applyProtection="1">
      <alignment horizontal="center" vertical="center"/>
      <protection hidden="1"/>
    </xf>
    <xf numFmtId="49" fontId="34" fillId="0" borderId="4" xfId="0" applyNumberFormat="1" applyFont="1" applyBorder="1" applyProtection="1">
      <alignment vertical="center"/>
      <protection hidden="1"/>
    </xf>
    <xf numFmtId="49" fontId="34" fillId="0" borderId="5" xfId="0" applyNumberFormat="1" applyFont="1" applyBorder="1" applyProtection="1">
      <alignment vertical="center"/>
      <protection hidden="1"/>
    </xf>
    <xf numFmtId="0" fontId="35" fillId="0" borderId="0" xfId="0" applyFont="1" applyAlignment="1" applyProtection="1">
      <alignment horizontal="center" vertical="center"/>
      <protection hidden="1"/>
    </xf>
    <xf numFmtId="0" fontId="16" fillId="0" borderId="0" xfId="0" applyFont="1" applyProtection="1">
      <alignment vertical="center"/>
      <protection hidden="1"/>
    </xf>
    <xf numFmtId="0" fontId="34" fillId="0" borderId="0" xfId="0" applyFont="1" applyAlignment="1" applyProtection="1">
      <alignment vertical="center" textRotation="255" shrinkToFit="1"/>
      <protection hidden="1"/>
    </xf>
    <xf numFmtId="49" fontId="34" fillId="0" borderId="0" xfId="0" applyNumberFormat="1" applyFont="1" applyAlignment="1" applyProtection="1">
      <alignment vertical="center" shrinkToFit="1"/>
      <protection hidden="1"/>
    </xf>
    <xf numFmtId="49" fontId="34" fillId="0" borderId="0" xfId="0" applyNumberFormat="1" applyFont="1" applyProtection="1">
      <alignment vertical="center"/>
      <protection hidden="1"/>
    </xf>
    <xf numFmtId="49" fontId="30" fillId="2" borderId="0" xfId="0" applyNumberFormat="1" applyFont="1" applyFill="1" applyAlignment="1" applyProtection="1">
      <alignment horizontal="left" vertical="center"/>
      <protection hidden="1"/>
    </xf>
    <xf numFmtId="38" fontId="37" fillId="0" borderId="0" xfId="6" applyFont="1" applyFill="1" applyBorder="1" applyAlignment="1" applyProtection="1">
      <alignment vertical="center" shrinkToFit="1"/>
      <protection hidden="1"/>
    </xf>
    <xf numFmtId="0" fontId="28" fillId="0" borderId="0" xfId="0" applyFont="1" applyAlignment="1" applyProtection="1">
      <alignment horizontal="right" vertical="center"/>
      <protection hidden="1"/>
    </xf>
    <xf numFmtId="0" fontId="9" fillId="0" borderId="0" xfId="0" applyFont="1" applyAlignment="1" applyProtection="1">
      <alignment horizontal="right" vertical="center"/>
      <protection hidden="1"/>
    </xf>
    <xf numFmtId="0" fontId="9" fillId="0" borderId="0" xfId="0" applyFont="1" applyAlignment="1" applyProtection="1">
      <alignment horizontal="left" vertical="center" wrapText="1"/>
      <protection hidden="1"/>
    </xf>
    <xf numFmtId="0" fontId="20" fillId="0" borderId="0" xfId="0" applyFont="1" applyAlignment="1" applyProtection="1">
      <alignment horizontal="center" vertical="center"/>
      <protection hidden="1"/>
    </xf>
    <xf numFmtId="0" fontId="19" fillId="2" borderId="0" xfId="0" applyFont="1" applyFill="1" applyProtection="1">
      <alignment vertical="center"/>
      <protection hidden="1"/>
    </xf>
    <xf numFmtId="49" fontId="30" fillId="3" borderId="0" xfId="0" applyNumberFormat="1" applyFont="1" applyFill="1" applyAlignment="1" applyProtection="1">
      <alignment horizontal="center" vertical="center" shrinkToFit="1"/>
      <protection hidden="1"/>
    </xf>
    <xf numFmtId="0" fontId="13" fillId="0" borderId="0" xfId="0" applyFont="1" applyAlignment="1" applyProtection="1">
      <alignment horizontal="center" vertical="center"/>
      <protection hidden="1"/>
    </xf>
    <xf numFmtId="3" fontId="5" fillId="0" borderId="0" xfId="0" applyNumberFormat="1" applyFont="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13" fillId="0" borderId="14"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13" fillId="0" borderId="18"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2" fillId="2" borderId="0" xfId="0" applyFont="1" applyFill="1" applyAlignment="1" applyProtection="1">
      <alignment horizontal="right" vertical="center"/>
      <protection hidden="1"/>
    </xf>
    <xf numFmtId="0" fontId="28" fillId="0" borderId="0" xfId="0" applyFont="1" applyAlignment="1" applyProtection="1">
      <alignment horizontal="left" vertical="center" wrapText="1"/>
      <protection hidden="1"/>
    </xf>
    <xf numFmtId="0" fontId="12"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12" fillId="2" borderId="0" xfId="0" applyFont="1" applyFill="1" applyAlignment="1" applyProtection="1">
      <alignment horizontal="distributed" vertical="center"/>
      <protection hidden="1"/>
    </xf>
    <xf numFmtId="0" fontId="12" fillId="2" borderId="3" xfId="0" applyFont="1" applyFill="1" applyBorder="1" applyAlignment="1" applyProtection="1">
      <alignment horizontal="center" vertical="center"/>
      <protection hidden="1"/>
    </xf>
    <xf numFmtId="0" fontId="11" fillId="0" borderId="0" xfId="72" applyFont="1" applyProtection="1">
      <alignment vertical="center"/>
      <protection hidden="1"/>
    </xf>
    <xf numFmtId="0" fontId="12" fillId="0" borderId="0" xfId="72" applyFont="1" applyAlignment="1" applyProtection="1">
      <alignment vertical="center" wrapText="1"/>
      <protection hidden="1"/>
    </xf>
    <xf numFmtId="0" fontId="12" fillId="0" borderId="0" xfId="72" applyFont="1" applyAlignment="1" applyProtection="1">
      <alignment vertical="center" shrinkToFit="1"/>
      <protection hidden="1"/>
    </xf>
    <xf numFmtId="0" fontId="12" fillId="2" borderId="0" xfId="0" applyFont="1" applyFill="1" applyAlignment="1" applyProtection="1">
      <alignment horizontal="center" vertical="center" wrapText="1"/>
      <protection hidden="1"/>
    </xf>
    <xf numFmtId="0" fontId="12" fillId="2" borderId="0" xfId="0" applyFont="1" applyFill="1" applyAlignment="1" applyProtection="1">
      <alignment vertical="center" wrapText="1" justifyLastLine="1"/>
      <protection hidden="1"/>
    </xf>
    <xf numFmtId="0" fontId="5" fillId="0" borderId="22" xfId="0" applyFont="1" applyBorder="1" applyProtection="1">
      <alignment vertical="center"/>
      <protection locked="0"/>
    </xf>
    <xf numFmtId="0" fontId="5" fillId="0" borderId="22" xfId="0" applyFont="1" applyBorder="1" applyProtection="1">
      <alignment vertical="center"/>
      <protection hidden="1"/>
    </xf>
    <xf numFmtId="0" fontId="32" fillId="0" borderId="0" xfId="0" applyFont="1" applyAlignment="1" applyProtection="1">
      <alignment vertical="distributed"/>
      <protection hidden="1"/>
    </xf>
    <xf numFmtId="49" fontId="18" fillId="2" borderId="0" xfId="0" applyNumberFormat="1" applyFont="1" applyFill="1" applyAlignment="1" applyProtection="1">
      <alignment horizontal="center" vertical="center"/>
      <protection hidden="1"/>
    </xf>
    <xf numFmtId="0" fontId="18" fillId="2" borderId="0" xfId="0" applyFont="1" applyFill="1" applyProtection="1">
      <alignment vertical="center"/>
      <protection hidden="1"/>
    </xf>
    <xf numFmtId="0" fontId="18" fillId="0" borderId="0" xfId="0" applyFont="1" applyProtection="1">
      <alignment vertical="center"/>
      <protection hidden="1"/>
    </xf>
    <xf numFmtId="0" fontId="18" fillId="2" borderId="0" xfId="0" applyFont="1" applyFill="1" applyAlignment="1" applyProtection="1">
      <alignment horizontal="center" vertical="center"/>
      <protection hidden="1"/>
    </xf>
    <xf numFmtId="0" fontId="17" fillId="0" borderId="0" xfId="0" applyFont="1" applyAlignment="1" applyProtection="1">
      <alignment horizontal="center" vertical="center"/>
      <protection hidden="1"/>
    </xf>
    <xf numFmtId="0" fontId="18" fillId="2" borderId="0" xfId="0" applyFont="1" applyFill="1" applyAlignment="1" applyProtection="1">
      <alignment horizontal="left" vertical="center"/>
      <protection hidden="1"/>
    </xf>
    <xf numFmtId="49" fontId="18" fillId="2" borderId="0" xfId="0" applyNumberFormat="1" applyFont="1" applyFill="1" applyAlignment="1" applyProtection="1">
      <alignment horizontal="left" vertical="center"/>
      <protection hidden="1"/>
    </xf>
    <xf numFmtId="0" fontId="13" fillId="0" borderId="23" xfId="0" applyFont="1" applyBorder="1" applyAlignment="1" applyProtection="1">
      <alignment horizontal="center" vertical="center"/>
      <protection hidden="1"/>
    </xf>
    <xf numFmtId="0" fontId="12" fillId="0" borderId="28" xfId="0" applyFont="1" applyBorder="1" applyProtection="1">
      <alignment vertical="center"/>
      <protection hidden="1"/>
    </xf>
    <xf numFmtId="49" fontId="18" fillId="2" borderId="28" xfId="0" applyNumberFormat="1" applyFont="1" applyFill="1" applyBorder="1" applyAlignment="1" applyProtection="1">
      <alignment horizontal="center" vertical="center"/>
      <protection hidden="1"/>
    </xf>
    <xf numFmtId="0" fontId="18" fillId="0" borderId="28" xfId="0" applyFont="1" applyBorder="1" applyProtection="1">
      <alignment vertical="center"/>
      <protection hidden="1"/>
    </xf>
    <xf numFmtId="0" fontId="12" fillId="2" borderId="28" xfId="0" applyFont="1" applyFill="1" applyBorder="1" applyProtection="1">
      <alignment vertical="center"/>
      <protection hidden="1"/>
    </xf>
    <xf numFmtId="0" fontId="12" fillId="2" borderId="28" xfId="0" applyFont="1" applyFill="1" applyBorder="1" applyAlignment="1" applyProtection="1">
      <alignment horizontal="center" vertical="center" wrapText="1"/>
      <protection hidden="1"/>
    </xf>
    <xf numFmtId="0" fontId="12" fillId="2" borderId="28" xfId="0" applyFont="1" applyFill="1" applyBorder="1" applyAlignment="1" applyProtection="1">
      <alignment horizontal="center" vertical="center"/>
      <protection hidden="1"/>
    </xf>
    <xf numFmtId="38" fontId="13" fillId="0" borderId="23" xfId="0" applyNumberFormat="1" applyFont="1" applyBorder="1" applyProtection="1">
      <alignment vertical="center"/>
      <protection hidden="1"/>
    </xf>
    <xf numFmtId="0" fontId="5" fillId="0" borderId="1" xfId="0" applyFont="1" applyBorder="1" applyProtection="1">
      <alignment vertical="center"/>
      <protection hidden="1"/>
    </xf>
    <xf numFmtId="0" fontId="5" fillId="0" borderId="1" xfId="0" applyFont="1" applyBorder="1" applyProtection="1">
      <alignment vertical="center"/>
      <protection locked="0"/>
    </xf>
    <xf numFmtId="177" fontId="12" fillId="0" borderId="3" xfId="0" applyNumberFormat="1" applyFont="1" applyBorder="1" applyProtection="1">
      <alignment vertical="center"/>
      <protection hidden="1"/>
    </xf>
    <xf numFmtId="0" fontId="13" fillId="0" borderId="27" xfId="0" applyFont="1" applyBorder="1" applyAlignment="1" applyProtection="1">
      <alignment vertical="center" shrinkToFit="1"/>
      <protection hidden="1"/>
    </xf>
    <xf numFmtId="0" fontId="13" fillId="0" borderId="38" xfId="0" applyFont="1" applyBorder="1" applyAlignment="1" applyProtection="1">
      <alignment vertical="center" shrinkToFit="1"/>
      <protection hidden="1"/>
    </xf>
    <xf numFmtId="0" fontId="13" fillId="0" borderId="39" xfId="0" applyFont="1" applyBorder="1" applyAlignment="1" applyProtection="1">
      <alignment vertical="center" shrinkToFit="1"/>
      <protection hidden="1"/>
    </xf>
    <xf numFmtId="0" fontId="13" fillId="0" borderId="40" xfId="0" applyFont="1" applyBorder="1" applyAlignment="1" applyProtection="1">
      <alignment vertical="center" shrinkToFit="1"/>
      <protection hidden="1"/>
    </xf>
    <xf numFmtId="0" fontId="13" fillId="0" borderId="41" xfId="0" applyFont="1" applyBorder="1" applyAlignment="1" applyProtection="1">
      <alignment vertical="center" shrinkToFit="1"/>
      <protection hidden="1"/>
    </xf>
    <xf numFmtId="0" fontId="13" fillId="0" borderId="42" xfId="0" applyFont="1" applyBorder="1" applyAlignment="1" applyProtection="1">
      <alignment vertical="center" shrinkToFit="1"/>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177" fontId="12" fillId="2" borderId="3" xfId="0" applyNumberFormat="1" applyFont="1" applyFill="1" applyBorder="1" applyAlignment="1" applyProtection="1">
      <alignment horizontal="center" vertical="center"/>
      <protection hidden="1"/>
    </xf>
    <xf numFmtId="0" fontId="8" fillId="0" borderId="4" xfId="0" applyFont="1" applyBorder="1" applyProtection="1">
      <alignment vertical="center"/>
      <protection hidden="1"/>
    </xf>
    <xf numFmtId="0" fontId="8" fillId="0" borderId="43" xfId="0" applyFont="1" applyBorder="1" applyAlignment="1" applyProtection="1">
      <alignment horizontal="center" vertical="center"/>
      <protection hidden="1"/>
    </xf>
    <xf numFmtId="38" fontId="18" fillId="2" borderId="0" xfId="6" applyFont="1" applyFill="1" applyBorder="1" applyAlignment="1" applyProtection="1">
      <alignment horizontal="right" vertical="center"/>
      <protection hidden="1"/>
    </xf>
    <xf numFmtId="0" fontId="8" fillId="0" borderId="0" xfId="0" applyFont="1" applyAlignment="1" applyProtection="1">
      <alignment horizontal="center" vertical="center"/>
      <protection hidden="1"/>
    </xf>
    <xf numFmtId="38" fontId="40" fillId="2" borderId="44" xfId="6" applyFont="1" applyFill="1" applyBorder="1" applyAlignment="1" applyProtection="1">
      <alignment vertical="center"/>
      <protection hidden="1"/>
    </xf>
    <xf numFmtId="38" fontId="40" fillId="2" borderId="0" xfId="6" applyFont="1" applyFill="1" applyBorder="1" applyAlignment="1" applyProtection="1">
      <alignment vertical="center"/>
      <protection hidden="1"/>
    </xf>
    <xf numFmtId="38" fontId="26" fillId="0" borderId="0" xfId="6" applyFont="1" applyFill="1" applyBorder="1" applyAlignment="1" applyProtection="1">
      <alignment vertical="center"/>
      <protection hidden="1"/>
    </xf>
    <xf numFmtId="38" fontId="18" fillId="0" borderId="0" xfId="6" applyFont="1" applyFill="1" applyBorder="1" applyAlignment="1" applyProtection="1">
      <alignment horizontal="right" vertical="center"/>
      <protection hidden="1"/>
    </xf>
    <xf numFmtId="38" fontId="18" fillId="0" borderId="0" xfId="6" applyFont="1" applyFill="1" applyBorder="1" applyAlignment="1" applyProtection="1">
      <alignment vertical="center"/>
      <protection hidden="1"/>
    </xf>
    <xf numFmtId="0" fontId="38" fillId="0" borderId="0" xfId="0" applyFont="1" applyProtection="1">
      <alignment vertical="center"/>
      <protection hidden="1"/>
    </xf>
    <xf numFmtId="0" fontId="5" fillId="0" borderId="0" xfId="0" applyFont="1" applyAlignment="1" applyProtection="1">
      <alignment vertical="center" wrapText="1"/>
      <protection hidden="1"/>
    </xf>
    <xf numFmtId="0" fontId="19" fillId="2" borderId="0" xfId="0" applyFont="1" applyFill="1" applyAlignment="1" applyProtection="1">
      <alignment horizontal="center" vertical="center"/>
      <protection hidden="1"/>
    </xf>
    <xf numFmtId="0" fontId="38" fillId="0" borderId="0" xfId="0" applyFont="1" applyAlignment="1" applyProtection="1">
      <alignment horizontal="right" vertical="center" wrapText="1"/>
      <protection hidden="1"/>
    </xf>
    <xf numFmtId="0" fontId="13" fillId="0" borderId="0" xfId="0" applyFont="1" applyAlignment="1" applyProtection="1">
      <alignment horizontal="right" vertical="center"/>
      <protection hidden="1"/>
    </xf>
    <xf numFmtId="38" fontId="5" fillId="0" borderId="0" xfId="0" applyNumberFormat="1" applyFont="1" applyProtection="1">
      <alignment vertical="center"/>
      <protection hidden="1"/>
    </xf>
    <xf numFmtId="0" fontId="34" fillId="0" borderId="8" xfId="0" applyFont="1" applyBorder="1" applyAlignment="1" applyProtection="1">
      <alignment vertical="center" shrinkToFit="1"/>
      <protection hidden="1"/>
    </xf>
    <xf numFmtId="0" fontId="55" fillId="0" borderId="3" xfId="0" applyFont="1" applyBorder="1" applyAlignment="1" applyProtection="1">
      <protection hidden="1"/>
    </xf>
    <xf numFmtId="0" fontId="56" fillId="2" borderId="0" xfId="0" applyFont="1" applyFill="1" applyProtection="1">
      <alignment vertical="center"/>
      <protection hidden="1"/>
    </xf>
    <xf numFmtId="0" fontId="13" fillId="0" borderId="32" xfId="0" applyFont="1" applyBorder="1" applyAlignment="1" applyProtection="1">
      <alignment vertical="center" shrinkToFit="1"/>
      <protection hidden="1"/>
    </xf>
    <xf numFmtId="0" fontId="13" fillId="0" borderId="33" xfId="0" applyFont="1" applyBorder="1" applyAlignment="1" applyProtection="1">
      <alignment vertical="center" shrinkToFit="1"/>
      <protection hidden="1"/>
    </xf>
    <xf numFmtId="0" fontId="13" fillId="0" borderId="34" xfId="0" applyFont="1" applyBorder="1" applyAlignment="1" applyProtection="1">
      <alignment vertical="center" shrinkToFit="1"/>
      <protection hidden="1"/>
    </xf>
    <xf numFmtId="0" fontId="13" fillId="0" borderId="35" xfId="0" applyFont="1" applyBorder="1" applyAlignment="1" applyProtection="1">
      <alignment vertical="center" shrinkToFit="1"/>
      <protection hidden="1"/>
    </xf>
    <xf numFmtId="0" fontId="13" fillId="0" borderId="36" xfId="0" applyFont="1" applyBorder="1" applyAlignment="1" applyProtection="1">
      <alignment vertical="center" shrinkToFit="1"/>
      <protection hidden="1"/>
    </xf>
    <xf numFmtId="0" fontId="13" fillId="0" borderId="37" xfId="0" applyFont="1" applyBorder="1" applyAlignment="1" applyProtection="1">
      <alignment vertical="center" shrinkToFit="1"/>
      <protection hidden="1"/>
    </xf>
    <xf numFmtId="38" fontId="24" fillId="2" borderId="29" xfId="10" applyFont="1" applyFill="1" applyBorder="1" applyAlignment="1" applyProtection="1">
      <alignment horizontal="center" vertical="center" shrinkToFit="1"/>
      <protection hidden="1"/>
    </xf>
    <xf numFmtId="38" fontId="24" fillId="2" borderId="30" xfId="10" applyFont="1" applyFill="1" applyBorder="1" applyAlignment="1" applyProtection="1">
      <alignment horizontal="center" vertical="center" shrinkToFit="1"/>
      <protection hidden="1"/>
    </xf>
    <xf numFmtId="38" fontId="24" fillId="2" borderId="31" xfId="10" applyFont="1" applyFill="1" applyBorder="1" applyAlignment="1" applyProtection="1">
      <alignment horizontal="center" vertical="center" shrinkToFit="1"/>
      <protection hidden="1"/>
    </xf>
    <xf numFmtId="0" fontId="11" fillId="2" borderId="0" xfId="0" applyFont="1" applyFill="1" applyAlignment="1" applyProtection="1">
      <protection hidden="1"/>
    </xf>
    <xf numFmtId="38" fontId="28" fillId="0" borderId="0" xfId="74" applyFont="1" applyProtection="1">
      <alignment vertical="center"/>
      <protection hidden="1"/>
    </xf>
    <xf numFmtId="38" fontId="8" fillId="0" borderId="0" xfId="14" applyFont="1" applyProtection="1">
      <alignment vertical="center"/>
      <protection hidden="1"/>
    </xf>
    <xf numFmtId="0" fontId="7" fillId="0" borderId="0" xfId="0" applyFont="1" applyAlignment="1" applyProtection="1">
      <alignment horizontal="center"/>
      <protection hidden="1"/>
    </xf>
    <xf numFmtId="0" fontId="13" fillId="0" borderId="0" xfId="0" applyFont="1" applyAlignment="1" applyProtection="1">
      <alignment horizontal="center" vertical="center"/>
      <protection locked="0"/>
    </xf>
    <xf numFmtId="0" fontId="52" fillId="2" borderId="0" xfId="0" applyFont="1" applyFill="1" applyProtection="1">
      <alignment vertical="center"/>
      <protection hidden="1"/>
    </xf>
    <xf numFmtId="0" fontId="34" fillId="0" borderId="0" xfId="0" applyFont="1" applyAlignment="1" applyProtection="1">
      <alignment horizontal="right" vertical="center"/>
      <protection hidden="1"/>
    </xf>
    <xf numFmtId="0" fontId="6" fillId="0" borderId="0" xfId="0" applyFont="1" applyProtection="1">
      <alignment vertical="center"/>
      <protection hidden="1"/>
    </xf>
    <xf numFmtId="38" fontId="6" fillId="2" borderId="0" xfId="6" applyFont="1" applyFill="1" applyAlignment="1" applyProtection="1">
      <alignment horizontal="right" vertical="center"/>
      <protection hidden="1"/>
    </xf>
    <xf numFmtId="38" fontId="5" fillId="7" borderId="1" xfId="79" applyFont="1" applyBorder="1" applyProtection="1">
      <alignment vertical="center"/>
      <protection hidden="1"/>
    </xf>
    <xf numFmtId="38" fontId="5" fillId="7" borderId="2" xfId="79" applyFont="1" applyBorder="1" applyProtection="1">
      <alignment vertical="center"/>
      <protection hidden="1"/>
    </xf>
    <xf numFmtId="38" fontId="5" fillId="6" borderId="1" xfId="78" applyNumberFormat="1" applyFont="1" applyBorder="1" applyAlignment="1" applyProtection="1">
      <alignment vertical="center"/>
      <protection hidden="1"/>
    </xf>
    <xf numFmtId="38" fontId="5" fillId="6" borderId="2" xfId="78" applyNumberFormat="1" applyFont="1" applyBorder="1" applyAlignment="1" applyProtection="1">
      <alignment vertical="center"/>
      <protection hidden="1"/>
    </xf>
    <xf numFmtId="0" fontId="12" fillId="7" borderId="9" xfId="79" applyNumberFormat="1" applyFont="1" applyBorder="1" applyAlignment="1" applyProtection="1">
      <alignment horizontal="center" vertical="center"/>
      <protection hidden="1"/>
    </xf>
    <xf numFmtId="182" fontId="5" fillId="0" borderId="0" xfId="0" applyNumberFormat="1" applyFont="1" applyAlignment="1" applyProtection="1">
      <alignment horizontal="right" vertical="center"/>
      <protection hidden="1"/>
    </xf>
    <xf numFmtId="182" fontId="9" fillId="0" borderId="0" xfId="0" applyNumberFormat="1" applyFont="1" applyAlignment="1" applyProtection="1">
      <alignment horizontal="right" vertical="center"/>
      <protection hidden="1"/>
    </xf>
    <xf numFmtId="0" fontId="48" fillId="0" borderId="0" xfId="0" applyFont="1" applyAlignment="1" applyProtection="1">
      <alignment horizontal="left"/>
      <protection hidden="1"/>
    </xf>
    <xf numFmtId="0" fontId="16" fillId="2" borderId="0" xfId="0" applyFont="1" applyFill="1" applyAlignment="1" applyProtection="1">
      <alignment vertical="center" wrapText="1"/>
      <protection hidden="1"/>
    </xf>
    <xf numFmtId="49" fontId="16" fillId="3" borderId="1" xfId="0" applyNumberFormat="1" applyFont="1" applyFill="1" applyBorder="1" applyAlignment="1" applyProtection="1">
      <alignment vertical="center" shrinkToFit="1"/>
      <protection hidden="1"/>
    </xf>
    <xf numFmtId="49" fontId="16" fillId="3" borderId="6" xfId="0" applyNumberFormat="1" applyFont="1" applyFill="1" applyBorder="1" applyAlignment="1" applyProtection="1">
      <alignment vertical="center" shrinkToFit="1"/>
      <protection hidden="1"/>
    </xf>
    <xf numFmtId="0" fontId="34" fillId="3" borderId="0" xfId="0" applyFont="1" applyFill="1" applyProtection="1">
      <alignment vertical="center"/>
      <protection hidden="1"/>
    </xf>
    <xf numFmtId="0" fontId="34" fillId="7" borderId="1" xfId="6" applyNumberFormat="1" applyFont="1" applyFill="1" applyBorder="1" applyAlignment="1" applyProtection="1">
      <alignment vertical="center"/>
      <protection hidden="1"/>
    </xf>
    <xf numFmtId="0" fontId="34" fillId="7" borderId="6" xfId="6" applyNumberFormat="1" applyFont="1" applyFill="1" applyBorder="1" applyAlignment="1" applyProtection="1">
      <alignment vertical="center"/>
      <protection hidden="1"/>
    </xf>
    <xf numFmtId="0" fontId="34" fillId="7" borderId="6" xfId="0" applyFont="1" applyFill="1" applyBorder="1" applyProtection="1">
      <alignment vertical="center"/>
      <protection hidden="1"/>
    </xf>
    <xf numFmtId="0" fontId="34" fillId="7" borderId="2" xfId="0" applyFont="1" applyFill="1" applyBorder="1" applyProtection="1">
      <alignment vertical="center"/>
      <protection hidden="1"/>
    </xf>
    <xf numFmtId="0" fontId="18" fillId="2" borderId="0" xfId="0" applyFont="1" applyFill="1" applyAlignment="1" applyProtection="1">
      <alignment vertical="top"/>
      <protection hidden="1"/>
    </xf>
    <xf numFmtId="0" fontId="12" fillId="2" borderId="0" xfId="0" applyFont="1" applyFill="1" applyAlignment="1" applyProtection="1">
      <alignment vertical="top"/>
      <protection hidden="1"/>
    </xf>
    <xf numFmtId="0" fontId="61" fillId="0" borderId="0" xfId="0" applyFont="1" applyAlignment="1" applyProtection="1">
      <alignment horizontal="right" vertical="center"/>
      <protection hidden="1"/>
    </xf>
    <xf numFmtId="182" fontId="5" fillId="0" borderId="0" xfId="0" applyNumberFormat="1" applyFont="1" applyProtection="1">
      <alignment vertical="center"/>
      <protection hidden="1"/>
    </xf>
    <xf numFmtId="0" fontId="58" fillId="0" borderId="0" xfId="0" applyFont="1">
      <alignment vertical="center"/>
    </xf>
    <xf numFmtId="0" fontId="16" fillId="0" borderId="0" xfId="0" applyFont="1" applyAlignment="1" applyProtection="1">
      <alignment vertical="center" textRotation="255" shrinkToFit="1"/>
      <protection hidden="1"/>
    </xf>
    <xf numFmtId="181" fontId="0" fillId="9" borderId="0" xfId="0" applyNumberFormat="1" applyFill="1">
      <alignment vertical="center"/>
    </xf>
    <xf numFmtId="0" fontId="7" fillId="2" borderId="0" xfId="0" applyFont="1" applyFill="1" applyAlignment="1" applyProtection="1">
      <alignment horizontal="center" vertical="top"/>
      <protection hidden="1"/>
    </xf>
    <xf numFmtId="0" fontId="5" fillId="2" borderId="0" xfId="0" applyFont="1" applyFill="1" applyAlignment="1" applyProtection="1">
      <alignment vertical="top"/>
      <protection hidden="1"/>
    </xf>
    <xf numFmtId="0" fontId="12" fillId="2" borderId="0" xfId="0" applyFont="1" applyFill="1" applyAlignment="1" applyProtection="1">
      <alignment horizontal="right" vertical="top"/>
      <protection hidden="1"/>
    </xf>
    <xf numFmtId="0" fontId="5" fillId="0" borderId="0" xfId="0" applyFont="1" applyAlignment="1" applyProtection="1">
      <alignment vertical="top"/>
      <protection hidden="1"/>
    </xf>
    <xf numFmtId="0" fontId="62" fillId="0" borderId="0" xfId="0" applyFont="1" applyAlignment="1" applyProtection="1">
      <alignment horizontal="left" vertical="center"/>
      <protection hidden="1"/>
    </xf>
    <xf numFmtId="38" fontId="19" fillId="0" borderId="0" xfId="78" applyNumberFormat="1" applyFont="1" applyFill="1" applyBorder="1" applyAlignment="1" applyProtection="1">
      <alignment vertical="center"/>
      <protection hidden="1"/>
    </xf>
    <xf numFmtId="38" fontId="5" fillId="0" borderId="0" xfId="78" applyNumberFormat="1" applyFont="1" applyFill="1" applyBorder="1" applyAlignment="1" applyProtection="1">
      <alignment vertical="center"/>
      <protection hidden="1"/>
    </xf>
    <xf numFmtId="38" fontId="5" fillId="0" borderId="0" xfId="79" applyFont="1" applyFill="1" applyBorder="1" applyProtection="1">
      <alignment vertical="center"/>
      <protection hidden="1"/>
    </xf>
    <xf numFmtId="0" fontId="19" fillId="2" borderId="0" xfId="0" applyFont="1" applyFill="1" applyAlignment="1" applyProtection="1">
      <alignment vertical="top"/>
      <protection hidden="1"/>
    </xf>
    <xf numFmtId="0" fontId="12" fillId="7" borderId="1" xfId="0" applyFont="1" applyFill="1" applyBorder="1" applyProtection="1">
      <alignment vertical="center"/>
      <protection hidden="1"/>
    </xf>
    <xf numFmtId="0" fontId="19" fillId="7" borderId="6" xfId="0" applyFont="1" applyFill="1" applyBorder="1" applyProtection="1">
      <alignment vertical="center"/>
      <protection hidden="1"/>
    </xf>
    <xf numFmtId="0" fontId="5" fillId="7" borderId="6" xfId="0" applyFont="1" applyFill="1" applyBorder="1" applyProtection="1">
      <alignment vertical="center"/>
      <protection hidden="1"/>
    </xf>
    <xf numFmtId="0" fontId="8" fillId="7" borderId="6" xfId="0" applyFont="1" applyFill="1" applyBorder="1" applyAlignment="1" applyProtection="1">
      <alignment horizontal="right" vertical="center"/>
      <protection hidden="1"/>
    </xf>
    <xf numFmtId="0" fontId="13" fillId="0" borderId="92" xfId="0" applyFont="1" applyBorder="1" applyAlignment="1" applyProtection="1">
      <alignment horizontal="center" vertical="center"/>
      <protection hidden="1"/>
    </xf>
    <xf numFmtId="0" fontId="13" fillId="0" borderId="47" xfId="0" applyFont="1" applyBorder="1" applyAlignment="1" applyProtection="1">
      <alignment vertical="center" shrinkToFit="1"/>
      <protection hidden="1"/>
    </xf>
    <xf numFmtId="0" fontId="13" fillId="0" borderId="54" xfId="0" applyFont="1" applyBorder="1" applyAlignment="1" applyProtection="1">
      <alignment horizontal="center" vertical="center"/>
      <protection hidden="1"/>
    </xf>
    <xf numFmtId="0" fontId="13" fillId="0" borderId="148" xfId="0" applyFont="1" applyBorder="1" applyAlignment="1" applyProtection="1">
      <alignment horizontal="center" vertical="center"/>
      <protection hidden="1"/>
    </xf>
    <xf numFmtId="0" fontId="55" fillId="0" borderId="0" xfId="0" applyFont="1" applyAlignment="1" applyProtection="1">
      <alignment vertical="center" wrapText="1"/>
      <protection hidden="1"/>
    </xf>
    <xf numFmtId="49" fontId="30" fillId="0" borderId="1" xfId="0" applyNumberFormat="1" applyFont="1" applyBorder="1" applyAlignment="1" applyProtection="1">
      <alignment vertical="center" shrinkToFit="1"/>
      <protection hidden="1"/>
    </xf>
    <xf numFmtId="0" fontId="64" fillId="0" borderId="0" xfId="82" applyFont="1">
      <alignment vertical="center"/>
    </xf>
    <xf numFmtId="0" fontId="65" fillId="0" borderId="0" xfId="82" applyFont="1">
      <alignment vertical="center"/>
    </xf>
    <xf numFmtId="0" fontId="68" fillId="0" borderId="152" xfId="82" applyFont="1" applyBorder="1" applyAlignment="1">
      <alignment horizontal="center" vertical="center" wrapText="1"/>
    </xf>
    <xf numFmtId="0" fontId="69" fillId="0" borderId="152" xfId="82" applyFont="1" applyBorder="1" applyAlignment="1" applyProtection="1">
      <alignment horizontal="center" vertical="center"/>
      <protection locked="0"/>
    </xf>
    <xf numFmtId="0" fontId="70" fillId="0" borderId="152" xfId="82" applyFont="1" applyBorder="1" applyAlignment="1">
      <alignment horizontal="center" vertical="center" wrapText="1"/>
    </xf>
    <xf numFmtId="0" fontId="74" fillId="0" borderId="152" xfId="82" applyFont="1" applyBorder="1" applyAlignment="1">
      <alignment horizontal="left" vertical="center" wrapText="1"/>
    </xf>
    <xf numFmtId="0" fontId="75" fillId="0" borderId="152" xfId="82" applyFont="1" applyBorder="1">
      <alignment vertical="center"/>
    </xf>
    <xf numFmtId="0" fontId="74" fillId="0" borderId="152" xfId="82" applyFont="1" applyBorder="1">
      <alignment vertical="center"/>
    </xf>
    <xf numFmtId="0" fontId="74" fillId="0" borderId="152" xfId="82" applyFont="1" applyBorder="1" applyAlignment="1">
      <alignment vertical="center" wrapText="1"/>
    </xf>
    <xf numFmtId="0" fontId="73" fillId="0" borderId="0" xfId="82" applyFont="1">
      <alignment vertical="center"/>
    </xf>
    <xf numFmtId="38" fontId="42" fillId="0" borderId="0" xfId="0" applyNumberFormat="1" applyFont="1" applyProtection="1">
      <alignment vertical="center"/>
      <protection hidden="1"/>
    </xf>
    <xf numFmtId="0" fontId="7" fillId="0" borderId="0" xfId="0" applyFont="1" applyAlignment="1" applyProtection="1">
      <alignment vertical="center" wrapText="1"/>
      <protection hidden="1"/>
    </xf>
    <xf numFmtId="0" fontId="18" fillId="0" borderId="0" xfId="78" applyFont="1" applyFill="1" applyBorder="1" applyAlignment="1" applyProtection="1">
      <alignment vertical="center"/>
      <protection hidden="1"/>
    </xf>
    <xf numFmtId="38" fontId="50" fillId="0" borderId="0" xfId="0" applyNumberFormat="1" applyFont="1" applyProtection="1">
      <alignment vertical="center"/>
      <protection hidden="1"/>
    </xf>
    <xf numFmtId="0" fontId="18" fillId="0" borderId="0" xfId="78" applyFont="1" applyFill="1" applyBorder="1" applyAlignment="1" applyProtection="1">
      <alignment vertical="center" wrapText="1"/>
      <protection hidden="1"/>
    </xf>
    <xf numFmtId="38" fontId="5" fillId="13" borderId="1" xfId="78" applyNumberFormat="1" applyFont="1" applyFill="1" applyBorder="1" applyAlignment="1" applyProtection="1">
      <alignment vertical="center"/>
      <protection hidden="1"/>
    </xf>
    <xf numFmtId="38" fontId="5" fillId="13" borderId="2" xfId="78" applyNumberFormat="1" applyFont="1" applyFill="1" applyBorder="1" applyAlignment="1" applyProtection="1">
      <alignment vertical="center"/>
      <protection hidden="1"/>
    </xf>
    <xf numFmtId="38" fontId="5" fillId="12" borderId="1" xfId="79" applyFont="1" applyFill="1" applyBorder="1" applyProtection="1">
      <alignment vertical="center"/>
      <protection hidden="1"/>
    </xf>
    <xf numFmtId="38" fontId="5" fillId="12" borderId="2" xfId="79" applyFont="1" applyFill="1" applyBorder="1" applyProtection="1">
      <alignment vertical="center"/>
      <protection hidden="1"/>
    </xf>
    <xf numFmtId="38" fontId="8" fillId="0" borderId="0" xfId="14" applyFont="1" applyFill="1" applyProtection="1">
      <alignment vertical="center"/>
      <protection hidden="1"/>
    </xf>
    <xf numFmtId="38" fontId="5" fillId="0" borderId="0" xfId="14" applyFont="1" applyFill="1" applyProtection="1">
      <alignment vertical="center"/>
      <protection hidden="1"/>
    </xf>
    <xf numFmtId="0" fontId="12" fillId="0" borderId="0" xfId="0" applyFont="1" applyAlignment="1" applyProtection="1">
      <alignment horizontal="center" vertical="center" shrinkToFit="1"/>
      <protection hidden="1"/>
    </xf>
    <xf numFmtId="49" fontId="12" fillId="0" borderId="0" xfId="0" applyNumberFormat="1" applyFont="1" applyAlignment="1" applyProtection="1">
      <alignment horizontal="center" vertical="center" shrinkToFit="1"/>
      <protection hidden="1"/>
    </xf>
    <xf numFmtId="0" fontId="18" fillId="0" borderId="0" xfId="11" applyNumberFormat="1" applyFont="1" applyFill="1" applyBorder="1" applyAlignment="1" applyProtection="1">
      <alignment horizontal="center" vertical="center" shrinkToFit="1"/>
      <protection hidden="1"/>
    </xf>
    <xf numFmtId="180" fontId="18" fillId="0" borderId="0" xfId="0" applyNumberFormat="1" applyFont="1" applyAlignment="1" applyProtection="1">
      <alignment horizontal="right" vertical="center" shrinkToFit="1"/>
      <protection hidden="1"/>
    </xf>
    <xf numFmtId="180" fontId="18" fillId="0" borderId="0" xfId="0" applyNumberFormat="1" applyFont="1" applyAlignment="1" applyProtection="1">
      <alignment horizontal="center" vertical="center" shrinkToFit="1"/>
      <protection hidden="1"/>
    </xf>
    <xf numFmtId="0" fontId="13" fillId="0" borderId="0" xfId="0" applyFont="1" applyAlignment="1" applyProtection="1">
      <alignment vertical="center" shrinkToFit="1"/>
      <protection hidden="1"/>
    </xf>
    <xf numFmtId="0" fontId="13" fillId="0" borderId="45" xfId="0" applyFont="1" applyBorder="1" applyAlignment="1" applyProtection="1">
      <alignment vertical="center" shrinkToFit="1"/>
      <protection hidden="1"/>
    </xf>
    <xf numFmtId="0" fontId="13" fillId="0" borderId="70" xfId="0" applyFont="1" applyBorder="1" applyAlignment="1" applyProtection="1">
      <alignment vertical="center" shrinkToFit="1"/>
      <protection hidden="1"/>
    </xf>
    <xf numFmtId="0" fontId="20" fillId="0" borderId="0" xfId="78" applyFont="1" applyFill="1" applyBorder="1" applyAlignment="1" applyProtection="1">
      <alignment horizontal="right" vertical="center"/>
      <protection hidden="1"/>
    </xf>
    <xf numFmtId="38" fontId="13" fillId="0" borderId="0" xfId="0" applyNumberFormat="1" applyFont="1" applyProtection="1">
      <alignment vertical="center"/>
      <protection hidden="1"/>
    </xf>
    <xf numFmtId="0" fontId="5" fillId="0" borderId="0" xfId="0" applyFont="1" applyAlignment="1" applyProtection="1">
      <alignment horizontal="center" vertical="center" wrapText="1"/>
      <protection hidden="1"/>
    </xf>
    <xf numFmtId="0" fontId="13" fillId="0" borderId="143" xfId="0" applyFont="1" applyBorder="1" applyAlignment="1" applyProtection="1">
      <alignment vertical="center" shrinkToFit="1"/>
      <protection hidden="1"/>
    </xf>
    <xf numFmtId="0" fontId="13" fillId="0" borderId="160" xfId="0" applyFont="1" applyBorder="1" applyAlignment="1" applyProtection="1">
      <alignment vertical="center" shrinkToFit="1"/>
      <protection hidden="1"/>
    </xf>
    <xf numFmtId="38" fontId="13" fillId="0" borderId="64" xfId="0" applyNumberFormat="1" applyFont="1" applyBorder="1" applyProtection="1">
      <alignment vertical="center"/>
      <protection hidden="1"/>
    </xf>
    <xf numFmtId="0" fontId="18" fillId="0" borderId="0" xfId="0" applyFont="1" applyAlignment="1" applyProtection="1">
      <alignment horizontal="center" vertical="center" shrinkToFit="1"/>
      <protection hidden="1"/>
    </xf>
    <xf numFmtId="49" fontId="12" fillId="0" borderId="0" xfId="0" applyNumberFormat="1" applyFont="1" applyAlignment="1" applyProtection="1">
      <alignment horizontal="left" vertical="center" shrinkToFit="1"/>
      <protection hidden="1"/>
    </xf>
    <xf numFmtId="178" fontId="18" fillId="0" borderId="0" xfId="0" applyNumberFormat="1" applyFont="1" applyAlignment="1" applyProtection="1">
      <alignment horizontal="right" vertical="center" shrinkToFit="1"/>
      <protection hidden="1"/>
    </xf>
    <xf numFmtId="179" fontId="18" fillId="0" borderId="0" xfId="0" applyNumberFormat="1" applyFont="1" applyAlignment="1" applyProtection="1">
      <alignment horizontal="right" vertical="center" shrinkToFit="1"/>
      <protection hidden="1"/>
    </xf>
    <xf numFmtId="177" fontId="18" fillId="0" borderId="0" xfId="11" applyNumberFormat="1" applyFont="1" applyFill="1" applyBorder="1" applyAlignment="1" applyProtection="1">
      <alignment horizontal="right" vertical="center" shrinkToFit="1"/>
      <protection hidden="1"/>
    </xf>
    <xf numFmtId="0" fontId="64" fillId="0" borderId="152" xfId="82" applyFont="1" applyBorder="1">
      <alignment vertical="center"/>
    </xf>
    <xf numFmtId="0" fontId="64" fillId="0" borderId="152" xfId="82" applyFont="1" applyBorder="1" applyAlignment="1">
      <alignment horizontal="center" vertical="center"/>
    </xf>
    <xf numFmtId="0" fontId="72" fillId="0" borderId="152" xfId="82" applyFont="1" applyBorder="1" applyAlignment="1">
      <alignment horizontal="center" vertical="center" wrapText="1"/>
    </xf>
    <xf numFmtId="0" fontId="30" fillId="0" borderId="0" xfId="0" applyFont="1" applyAlignment="1" applyProtection="1">
      <alignment horizontal="left" vertical="center"/>
      <protection hidden="1"/>
    </xf>
    <xf numFmtId="0" fontId="16"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protection hidden="1"/>
    </xf>
    <xf numFmtId="0" fontId="16" fillId="2" borderId="0" xfId="0" applyFont="1" applyFill="1" applyAlignment="1" applyProtection="1">
      <alignment horizontal="center"/>
      <protection locked="0" hidden="1"/>
    </xf>
    <xf numFmtId="0" fontId="16" fillId="2" borderId="0" xfId="0" applyFont="1" applyFill="1" applyAlignment="1" applyProtection="1">
      <alignment horizontal="center"/>
      <protection locked="0"/>
    </xf>
    <xf numFmtId="0" fontId="16" fillId="2" borderId="0" xfId="0" applyFont="1" applyFill="1" applyAlignment="1" applyProtection="1">
      <protection hidden="1"/>
    </xf>
    <xf numFmtId="49" fontId="16" fillId="2" borderId="0" xfId="0" applyNumberFormat="1" applyFont="1" applyFill="1" applyAlignment="1" applyProtection="1">
      <alignment horizontal="center"/>
      <protection locked="0"/>
    </xf>
    <xf numFmtId="0" fontId="16" fillId="2" borderId="0" xfId="0" applyFont="1" applyFill="1" applyAlignment="1" applyProtection="1">
      <alignment horizontal="left"/>
      <protection hidden="1"/>
    </xf>
    <xf numFmtId="49" fontId="16" fillId="0" borderId="0" xfId="0" applyNumberFormat="1" applyFont="1" applyAlignment="1" applyProtection="1">
      <alignment shrinkToFit="1"/>
      <protection locked="0"/>
    </xf>
    <xf numFmtId="49" fontId="16" fillId="0" borderId="0" xfId="0" applyNumberFormat="1" applyFont="1" applyAlignment="1" applyProtection="1">
      <alignment vertical="center" shrinkToFit="1"/>
      <protection locked="0"/>
    </xf>
    <xf numFmtId="0" fontId="30" fillId="0" borderId="0" xfId="0" applyFont="1" applyAlignment="1" applyProtection="1">
      <alignment horizontal="left" vertical="center" shrinkToFit="1"/>
      <protection locked="0"/>
    </xf>
    <xf numFmtId="0" fontId="30" fillId="0" borderId="0" xfId="0" applyFont="1" applyAlignment="1" applyProtection="1">
      <alignment horizontal="distributed" vertical="center" wrapText="1"/>
      <protection hidden="1"/>
    </xf>
    <xf numFmtId="0" fontId="30" fillId="0" borderId="0" xfId="0" applyFont="1" applyAlignment="1" applyProtection="1">
      <alignment horizontal="distributed" vertical="center"/>
      <protection hidden="1"/>
    </xf>
    <xf numFmtId="0" fontId="37" fillId="0" borderId="0" xfId="0" applyFont="1" applyAlignment="1" applyProtection="1">
      <alignment horizontal="left" vertical="center" shrinkToFit="1"/>
      <protection locked="0"/>
    </xf>
    <xf numFmtId="0" fontId="32" fillId="2" borderId="0" xfId="0" applyFont="1" applyFill="1" applyAlignment="1" applyProtection="1">
      <alignment horizontal="center" vertical="center"/>
      <protection hidden="1"/>
    </xf>
    <xf numFmtId="49" fontId="30" fillId="0" borderId="0" xfId="0" applyNumberFormat="1" applyFont="1" applyAlignment="1" applyProtection="1">
      <alignment horizontal="center" vertical="center"/>
      <protection hidden="1"/>
    </xf>
    <xf numFmtId="0" fontId="30" fillId="2" borderId="0" xfId="0" applyFont="1" applyFill="1" applyAlignment="1" applyProtection="1">
      <alignment horizontal="center" vertical="center"/>
      <protection locked="0"/>
    </xf>
    <xf numFmtId="0" fontId="30" fillId="2" borderId="0" xfId="0" applyFont="1" applyFill="1" applyAlignment="1" applyProtection="1">
      <alignment horizontal="center" vertical="center"/>
      <protection hidden="1"/>
    </xf>
    <xf numFmtId="49" fontId="34" fillId="0" borderId="6" xfId="0" applyNumberFormat="1" applyFont="1" applyBorder="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37" fillId="0" borderId="0" xfId="0" applyFont="1" applyAlignment="1" applyProtection="1">
      <alignment horizontal="center" vertical="center" wrapText="1"/>
      <protection locked="0"/>
    </xf>
    <xf numFmtId="0" fontId="30" fillId="0" borderId="0" xfId="0" applyFont="1" applyAlignment="1" applyProtection="1">
      <alignment horizontal="distributed" vertical="center" wrapText="1" shrinkToFit="1"/>
      <protection hidden="1"/>
    </xf>
    <xf numFmtId="49" fontId="30" fillId="0" borderId="0" xfId="0" applyNumberFormat="1" applyFont="1" applyAlignment="1" applyProtection="1">
      <alignment horizontal="center" vertical="center"/>
      <protection locked="0"/>
    </xf>
    <xf numFmtId="0" fontId="30" fillId="0" borderId="0" xfId="0" applyFont="1" applyProtection="1">
      <alignment vertical="center"/>
      <protection hidden="1"/>
    </xf>
    <xf numFmtId="0" fontId="55" fillId="0" borderId="149" xfId="0" applyFont="1" applyBorder="1" applyAlignment="1" applyProtection="1">
      <alignment horizontal="left" vertical="center" wrapText="1"/>
      <protection hidden="1"/>
    </xf>
    <xf numFmtId="0" fontId="55" fillId="0" borderId="150" xfId="0" applyFont="1" applyBorder="1" applyAlignment="1" applyProtection="1">
      <alignment horizontal="left" vertical="center" wrapText="1"/>
      <protection hidden="1"/>
    </xf>
    <xf numFmtId="0" fontId="55" fillId="0" borderId="151" xfId="0" applyFont="1" applyBorder="1" applyAlignment="1" applyProtection="1">
      <alignment horizontal="left" vertical="center" wrapText="1"/>
      <protection hidden="1"/>
    </xf>
    <xf numFmtId="0" fontId="16" fillId="0" borderId="0" xfId="0" applyFont="1" applyAlignment="1" applyProtection="1">
      <alignment horizontal="left" vertical="center" shrinkToFit="1"/>
      <protection locked="0"/>
    </xf>
    <xf numFmtId="0" fontId="32" fillId="0" borderId="0" xfId="0" applyFont="1" applyAlignment="1" applyProtection="1">
      <alignment horizontal="center" vertical="center"/>
      <protection hidden="1"/>
    </xf>
    <xf numFmtId="49" fontId="58" fillId="0" borderId="0" xfId="0" applyNumberFormat="1" applyFont="1" applyAlignment="1" applyProtection="1">
      <alignment shrinkToFit="1"/>
      <protection locked="0"/>
    </xf>
    <xf numFmtId="49" fontId="58" fillId="0" borderId="0" xfId="0" applyNumberFormat="1" applyFont="1" applyAlignment="1" applyProtection="1">
      <alignment vertical="center" shrinkToFit="1"/>
      <protection locked="0"/>
    </xf>
    <xf numFmtId="0" fontId="30" fillId="0" borderId="0" xfId="0" applyFont="1" applyAlignment="1" applyProtection="1">
      <alignment horizontal="distributed" vertical="distributed"/>
      <protection hidden="1"/>
    </xf>
    <xf numFmtId="49" fontId="34" fillId="4" borderId="1" xfId="0" applyNumberFormat="1" applyFont="1" applyFill="1" applyBorder="1" applyAlignment="1" applyProtection="1">
      <alignment horizontal="center" vertical="center" wrapText="1" shrinkToFit="1"/>
      <protection hidden="1"/>
    </xf>
    <xf numFmtId="49" fontId="34" fillId="4" borderId="6" xfId="0" applyNumberFormat="1" applyFont="1" applyFill="1" applyBorder="1" applyAlignment="1" applyProtection="1">
      <alignment horizontal="center" vertical="center" wrapText="1" shrinkToFit="1"/>
      <protection hidden="1"/>
    </xf>
    <xf numFmtId="49" fontId="34" fillId="4" borderId="6" xfId="0" applyNumberFormat="1" applyFont="1" applyFill="1" applyBorder="1" applyAlignment="1" applyProtection="1">
      <alignment horizontal="center" vertical="center" shrinkToFit="1"/>
      <protection hidden="1"/>
    </xf>
    <xf numFmtId="49" fontId="34" fillId="4" borderId="2" xfId="0" applyNumberFormat="1" applyFont="1" applyFill="1" applyBorder="1" applyAlignment="1" applyProtection="1">
      <alignment horizontal="center" vertical="center" shrinkToFit="1"/>
      <protection hidden="1"/>
    </xf>
    <xf numFmtId="49" fontId="34" fillId="4" borderId="1" xfId="0" applyNumberFormat="1" applyFont="1" applyFill="1" applyBorder="1" applyAlignment="1" applyProtection="1">
      <alignment horizontal="center" vertical="center"/>
      <protection hidden="1"/>
    </xf>
    <xf numFmtId="49" fontId="34" fillId="4" borderId="6" xfId="0" applyNumberFormat="1" applyFont="1" applyFill="1" applyBorder="1" applyAlignment="1" applyProtection="1">
      <alignment horizontal="center" vertical="center"/>
      <protection hidden="1"/>
    </xf>
    <xf numFmtId="49" fontId="34" fillId="4" borderId="2" xfId="0" applyNumberFormat="1" applyFont="1" applyFill="1" applyBorder="1" applyAlignment="1" applyProtection="1">
      <alignment horizontal="center" vertical="center"/>
      <protection hidden="1"/>
    </xf>
    <xf numFmtId="0" fontId="30" fillId="0" borderId="1" xfId="0" applyFont="1" applyBorder="1" applyAlignment="1" applyProtection="1">
      <alignment horizontal="center" vertical="center" shrinkToFit="1"/>
      <protection hidden="1"/>
    </xf>
    <xf numFmtId="0" fontId="30" fillId="0" borderId="6" xfId="0" applyFont="1" applyBorder="1" applyAlignment="1" applyProtection="1">
      <alignment horizontal="center" vertical="center" shrinkToFit="1"/>
      <protection hidden="1"/>
    </xf>
    <xf numFmtId="49" fontId="30" fillId="0" borderId="6" xfId="0" applyNumberFormat="1" applyFont="1" applyBorder="1" applyAlignment="1" applyProtection="1">
      <alignment horizontal="center" vertical="center" shrinkToFit="1"/>
      <protection locked="0"/>
    </xf>
    <xf numFmtId="49" fontId="30" fillId="0" borderId="2" xfId="0" applyNumberFormat="1" applyFont="1" applyBorder="1" applyAlignment="1" applyProtection="1">
      <alignment horizontal="center" vertical="center" shrinkToFit="1"/>
      <protection locked="0"/>
    </xf>
    <xf numFmtId="0" fontId="34" fillId="4" borderId="8" xfId="0" applyFont="1" applyFill="1" applyBorder="1" applyAlignment="1" applyProtection="1">
      <alignment horizontal="center" vertical="center" wrapText="1" shrinkToFit="1"/>
      <protection hidden="1"/>
    </xf>
    <xf numFmtId="0" fontId="34" fillId="4" borderId="3" xfId="0" applyFont="1" applyFill="1" applyBorder="1" applyAlignment="1" applyProtection="1">
      <alignment horizontal="center" vertical="center" wrapText="1" shrinkToFit="1"/>
      <protection hidden="1"/>
    </xf>
    <xf numFmtId="0" fontId="34" fillId="4" borderId="10" xfId="0" applyFont="1" applyFill="1" applyBorder="1" applyAlignment="1" applyProtection="1">
      <alignment horizontal="center" vertical="center" wrapText="1" shrinkToFit="1"/>
      <protection hidden="1"/>
    </xf>
    <xf numFmtId="0" fontId="34" fillId="0" borderId="0" xfId="0" applyFont="1" applyAlignment="1" applyProtection="1">
      <alignment horizontal="left" vertical="center" wrapText="1"/>
      <protection hidden="1"/>
    </xf>
    <xf numFmtId="49" fontId="34" fillId="4" borderId="1" xfId="0" applyNumberFormat="1" applyFont="1" applyFill="1" applyBorder="1" applyAlignment="1" applyProtection="1">
      <alignment horizontal="center" vertical="center" shrinkToFit="1"/>
      <protection hidden="1"/>
    </xf>
    <xf numFmtId="49" fontId="34" fillId="0" borderId="157" xfId="0" applyNumberFormat="1" applyFont="1" applyBorder="1" applyAlignment="1" applyProtection="1">
      <alignment horizontal="center" vertical="center" shrinkToFit="1"/>
      <protection locked="0"/>
    </xf>
    <xf numFmtId="49" fontId="34" fillId="0" borderId="156" xfId="0" applyNumberFormat="1" applyFont="1" applyBorder="1" applyAlignment="1" applyProtection="1">
      <alignment horizontal="center" vertical="center" shrinkToFit="1"/>
      <protection locked="0"/>
    </xf>
    <xf numFmtId="49" fontId="34" fillId="0" borderId="158" xfId="0" applyNumberFormat="1" applyFont="1" applyBorder="1" applyAlignment="1" applyProtection="1">
      <alignment horizontal="center" vertical="center" shrinkToFit="1"/>
      <protection locked="0"/>
    </xf>
    <xf numFmtId="49" fontId="41" fillId="0" borderId="6" xfId="0" applyNumberFormat="1" applyFont="1" applyBorder="1" applyAlignment="1" applyProtection="1">
      <alignment horizontal="center" vertical="center" shrinkToFit="1"/>
      <protection locked="0"/>
    </xf>
    <xf numFmtId="49" fontId="41" fillId="0" borderId="2" xfId="0" applyNumberFormat="1"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6" xfId="0" applyFont="1" applyBorder="1" applyAlignment="1" applyProtection="1">
      <alignment horizontal="center" vertical="center" shrinkToFit="1"/>
      <protection locked="0"/>
    </xf>
    <xf numFmtId="0" fontId="34" fillId="0" borderId="6" xfId="0" applyFont="1" applyBorder="1" applyAlignment="1" applyProtection="1">
      <alignment vertical="center" shrinkToFit="1"/>
      <protection hidden="1"/>
    </xf>
    <xf numFmtId="0" fontId="34" fillId="0" borderId="2" xfId="0" applyFont="1" applyBorder="1" applyAlignment="1" applyProtection="1">
      <alignment vertical="center" shrinkToFit="1"/>
      <protection hidden="1"/>
    </xf>
    <xf numFmtId="0" fontId="28" fillId="0" borderId="0" xfId="0" applyFont="1" applyAlignment="1" applyProtection="1">
      <alignment horizontal="left" vertical="center" wrapText="1"/>
      <protection hidden="1"/>
    </xf>
    <xf numFmtId="0" fontId="34" fillId="0" borderId="153" xfId="0" applyFont="1" applyBorder="1" applyAlignment="1" applyProtection="1">
      <alignment horizontal="center" vertical="center" shrinkToFit="1"/>
      <protection locked="0"/>
    </xf>
    <xf numFmtId="0" fontId="34" fillId="0" borderId="154" xfId="0" applyFont="1" applyBorder="1" applyAlignment="1" applyProtection="1">
      <alignment horizontal="center" vertical="center" shrinkToFit="1"/>
      <protection locked="0"/>
    </xf>
    <xf numFmtId="0" fontId="34" fillId="0" borderId="155" xfId="0" applyFont="1" applyBorder="1" applyAlignment="1" applyProtection="1">
      <alignment horizontal="center" vertical="center" shrinkToFit="1"/>
      <protection locked="0"/>
    </xf>
    <xf numFmtId="0" fontId="34" fillId="0" borderId="3" xfId="0" applyFont="1" applyBorder="1" applyAlignment="1" applyProtection="1">
      <alignment horizontal="left" vertical="center" shrinkToFit="1"/>
      <protection hidden="1"/>
    </xf>
    <xf numFmtId="0" fontId="34" fillId="0" borderId="1" xfId="0" applyFont="1" applyBorder="1" applyAlignment="1" applyProtection="1">
      <alignment horizontal="center" vertical="center" shrinkToFit="1"/>
      <protection locked="0"/>
    </xf>
    <xf numFmtId="0" fontId="34" fillId="0" borderId="6"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7" fillId="0" borderId="0" xfId="0" applyFont="1" applyAlignment="1" applyProtection="1">
      <alignment horizontal="center" vertical="center" wrapText="1"/>
      <protection hidden="1"/>
    </xf>
    <xf numFmtId="0" fontId="34" fillId="0" borderId="21" xfId="0" applyFont="1" applyBorder="1" applyAlignment="1" applyProtection="1">
      <alignment horizontal="center" vertical="center" shrinkToFit="1"/>
      <protection hidden="1"/>
    </xf>
    <xf numFmtId="0" fontId="34" fillId="0" borderId="0" xfId="0" applyFont="1" applyAlignment="1" applyProtection="1">
      <alignment horizontal="center" vertical="center" shrinkToFit="1"/>
      <protection hidden="1"/>
    </xf>
    <xf numFmtId="49" fontId="34" fillId="0" borderId="7" xfId="0" applyNumberFormat="1" applyFont="1" applyBorder="1" applyAlignment="1" applyProtection="1">
      <alignment horizontal="center" vertical="center" shrinkToFit="1"/>
      <protection hidden="1"/>
    </xf>
    <xf numFmtId="49" fontId="34" fillId="0" borderId="4" xfId="0" applyNumberFormat="1" applyFont="1" applyBorder="1" applyAlignment="1" applyProtection="1">
      <alignment horizontal="center" vertical="center" shrinkToFit="1"/>
      <protection hidden="1"/>
    </xf>
    <xf numFmtId="0" fontId="34" fillId="0" borderId="156" xfId="0" applyFont="1" applyBorder="1" applyAlignment="1" applyProtection="1">
      <alignment horizontal="center" vertical="center" shrinkToFit="1"/>
      <protection locked="0"/>
    </xf>
    <xf numFmtId="49" fontId="34" fillId="0" borderId="4" xfId="0" applyNumberFormat="1" applyFont="1" applyBorder="1" applyAlignment="1" applyProtection="1">
      <alignment horizontal="center" vertical="center" shrinkToFit="1"/>
      <protection locked="0"/>
    </xf>
    <xf numFmtId="0" fontId="34" fillId="0" borderId="0" xfId="0" applyFont="1" applyAlignment="1" applyProtection="1">
      <alignment horizontal="left" vertical="center" shrinkToFit="1"/>
      <protection hidden="1"/>
    </xf>
    <xf numFmtId="38" fontId="39" fillId="0" borderId="1" xfId="6" applyFont="1" applyFill="1" applyBorder="1" applyAlignment="1" applyProtection="1">
      <alignment horizontal="center" vertical="center" shrinkToFit="1"/>
      <protection hidden="1"/>
    </xf>
    <xf numFmtId="38" fontId="39" fillId="0" borderId="6" xfId="6" applyFont="1" applyFill="1" applyBorder="1" applyAlignment="1" applyProtection="1">
      <alignment horizontal="center" vertical="center" shrinkToFit="1"/>
      <protection hidden="1"/>
    </xf>
    <xf numFmtId="38" fontId="39" fillId="0" borderId="2" xfId="6" applyFont="1" applyFill="1" applyBorder="1" applyAlignment="1" applyProtection="1">
      <alignment horizontal="center" vertical="center" shrinkToFit="1"/>
      <protection hidden="1"/>
    </xf>
    <xf numFmtId="0" fontId="34" fillId="0" borderId="12" xfId="0" applyFont="1" applyBorder="1" applyAlignment="1" applyProtection="1">
      <alignment horizontal="left" vertical="center" shrinkToFit="1"/>
      <protection hidden="1"/>
    </xf>
    <xf numFmtId="0" fontId="30" fillId="0" borderId="6" xfId="0" applyFont="1" applyBorder="1" applyAlignment="1" applyProtection="1">
      <alignment horizontal="center" vertical="center"/>
      <protection locked="0"/>
    </xf>
    <xf numFmtId="0" fontId="34" fillId="0" borderId="6" xfId="0" applyFont="1" applyBorder="1" applyProtection="1">
      <alignment vertical="center"/>
      <protection hidden="1"/>
    </xf>
    <xf numFmtId="0" fontId="34" fillId="0" borderId="2" xfId="0" applyFont="1" applyBorder="1" applyProtection="1">
      <alignment vertical="center"/>
      <protection hidden="1"/>
    </xf>
    <xf numFmtId="0" fontId="30" fillId="0" borderId="1" xfId="0" applyFont="1" applyBorder="1" applyAlignment="1" applyProtection="1">
      <alignment horizontal="center" vertical="center"/>
      <protection locked="0"/>
    </xf>
    <xf numFmtId="0" fontId="16" fillId="0" borderId="0" xfId="0" applyFont="1" applyAlignment="1" applyProtection="1">
      <alignment horizontal="center" vertical="center" shrinkToFit="1"/>
      <protection locked="0"/>
    </xf>
    <xf numFmtId="0" fontId="61" fillId="0" borderId="0" xfId="0" applyFont="1" applyAlignment="1" applyProtection="1">
      <alignment horizontal="center" vertical="center" shrinkToFit="1"/>
      <protection hidden="1"/>
    </xf>
    <xf numFmtId="0" fontId="34" fillId="4" borderId="1" xfId="0" applyFont="1" applyFill="1" applyBorder="1" applyAlignment="1" applyProtection="1">
      <alignment horizontal="center" vertical="center" shrinkToFit="1"/>
      <protection hidden="1"/>
    </xf>
    <xf numFmtId="0" fontId="34" fillId="4" borderId="6" xfId="0" applyFont="1" applyFill="1" applyBorder="1" applyAlignment="1" applyProtection="1">
      <alignment horizontal="center" vertical="center" shrinkToFit="1"/>
      <protection hidden="1"/>
    </xf>
    <xf numFmtId="0" fontId="34" fillId="4" borderId="2" xfId="0" applyFont="1" applyFill="1" applyBorder="1" applyAlignment="1" applyProtection="1">
      <alignment horizontal="center" vertical="center" shrinkToFit="1"/>
      <protection hidden="1"/>
    </xf>
    <xf numFmtId="49" fontId="34" fillId="0" borderId="1" xfId="0" applyNumberFormat="1" applyFont="1" applyBorder="1" applyAlignment="1" applyProtection="1">
      <alignment horizontal="center" vertical="center" shrinkToFit="1"/>
      <protection locked="0"/>
    </xf>
    <xf numFmtId="49" fontId="34" fillId="0" borderId="6" xfId="0" applyNumberFormat="1" applyFont="1" applyBorder="1" applyAlignment="1" applyProtection="1">
      <alignment horizontal="center" vertical="center" shrinkToFit="1"/>
      <protection locked="0"/>
    </xf>
    <xf numFmtId="0" fontId="34" fillId="4" borderId="1" xfId="0" applyFont="1" applyFill="1" applyBorder="1" applyAlignment="1" applyProtection="1">
      <alignment horizontal="center" vertical="center"/>
      <protection hidden="1"/>
    </xf>
    <xf numFmtId="0" fontId="34" fillId="4" borderId="6" xfId="0" applyFont="1" applyFill="1" applyBorder="1" applyAlignment="1" applyProtection="1">
      <alignment horizontal="center" vertical="center"/>
      <protection hidden="1"/>
    </xf>
    <xf numFmtId="0" fontId="34" fillId="4" borderId="2" xfId="0" applyFont="1" applyFill="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34" fillId="0" borderId="0" xfId="0" applyFont="1" applyAlignment="1" applyProtection="1">
      <alignment horizontal="center" vertical="center" wrapText="1"/>
      <protection hidden="1"/>
    </xf>
    <xf numFmtId="0" fontId="34" fillId="0" borderId="1" xfId="0" applyFont="1" applyBorder="1" applyAlignment="1" applyProtection="1">
      <alignment horizontal="left" vertical="center" indent="1" shrinkToFit="1"/>
      <protection hidden="1"/>
    </xf>
    <xf numFmtId="0" fontId="34" fillId="0" borderId="6" xfId="0" applyFont="1" applyBorder="1" applyAlignment="1" applyProtection="1">
      <alignment horizontal="left" vertical="center" indent="1" shrinkToFit="1"/>
      <protection hidden="1"/>
    </xf>
    <xf numFmtId="49" fontId="34" fillId="0" borderId="2" xfId="0" applyNumberFormat="1" applyFont="1" applyBorder="1" applyAlignment="1" applyProtection="1">
      <alignment horizontal="center" vertical="center" shrinkToFit="1"/>
      <protection locked="0"/>
    </xf>
    <xf numFmtId="0" fontId="34" fillId="0" borderId="0" xfId="0" applyFont="1" applyProtection="1">
      <alignment vertical="center"/>
      <protection hidden="1"/>
    </xf>
    <xf numFmtId="0" fontId="30" fillId="0" borderId="0" xfId="0" applyFont="1" applyAlignment="1" applyProtection="1">
      <alignment horizontal="center" vertical="center"/>
      <protection locked="0"/>
    </xf>
    <xf numFmtId="0" fontId="34" fillId="0" borderId="0" xfId="0" applyFont="1" applyAlignment="1" applyProtection="1">
      <alignment vertical="top" wrapText="1"/>
      <protection hidden="1"/>
    </xf>
    <xf numFmtId="0" fontId="16" fillId="2" borderId="0" xfId="0" applyFont="1" applyFill="1" applyAlignment="1" applyProtection="1">
      <alignment horizontal="left" vertical="top" wrapText="1"/>
      <protection hidden="1"/>
    </xf>
    <xf numFmtId="49" fontId="30" fillId="0" borderId="22" xfId="0" applyNumberFormat="1" applyFont="1" applyBorder="1" applyAlignment="1" applyProtection="1">
      <alignment horizontal="center" vertical="center" shrinkToFit="1"/>
      <protection locked="0"/>
    </xf>
    <xf numFmtId="49" fontId="30" fillId="0" borderId="1" xfId="0" applyNumberFormat="1" applyFont="1" applyBorder="1" applyAlignment="1" applyProtection="1">
      <alignment horizontal="center" vertical="center" shrinkToFit="1"/>
      <protection locked="0"/>
    </xf>
    <xf numFmtId="49" fontId="30" fillId="0" borderId="6" xfId="0" applyNumberFormat="1" applyFont="1" applyBorder="1" applyAlignment="1" applyProtection="1">
      <alignment horizontal="center" vertical="center" shrinkToFit="1"/>
      <protection hidden="1"/>
    </xf>
    <xf numFmtId="0" fontId="34" fillId="4" borderId="1" xfId="0" applyFont="1" applyFill="1" applyBorder="1" applyAlignment="1" applyProtection="1">
      <alignment horizontal="center" vertical="center" wrapText="1" shrinkToFit="1"/>
      <protection hidden="1"/>
    </xf>
    <xf numFmtId="0" fontId="34" fillId="4" borderId="6" xfId="0" applyFont="1" applyFill="1" applyBorder="1" applyAlignment="1" applyProtection="1">
      <alignment horizontal="center" vertical="center" wrapText="1" shrinkToFit="1"/>
      <protection hidden="1"/>
    </xf>
    <xf numFmtId="49" fontId="30" fillId="0" borderId="1" xfId="0" applyNumberFormat="1" applyFont="1" applyBorder="1" applyAlignment="1" applyProtection="1">
      <alignment horizontal="center" vertical="center" shrinkToFit="1"/>
      <protection hidden="1"/>
    </xf>
    <xf numFmtId="49" fontId="34" fillId="4" borderId="7" xfId="0" applyNumberFormat="1" applyFont="1" applyFill="1" applyBorder="1" applyAlignment="1" applyProtection="1">
      <alignment horizontal="center" vertical="center" shrinkToFit="1"/>
      <protection hidden="1"/>
    </xf>
    <xf numFmtId="49" fontId="34" fillId="4" borderId="4" xfId="0" applyNumberFormat="1" applyFont="1" applyFill="1" applyBorder="1" applyAlignment="1" applyProtection="1">
      <alignment horizontal="center" vertical="center" shrinkToFit="1"/>
      <protection hidden="1"/>
    </xf>
    <xf numFmtId="49" fontId="34" fillId="4" borderId="5" xfId="0" applyNumberFormat="1" applyFont="1" applyFill="1" applyBorder="1" applyAlignment="1" applyProtection="1">
      <alignment horizontal="center" vertical="center" shrinkToFit="1"/>
      <protection hidden="1"/>
    </xf>
    <xf numFmtId="49" fontId="34" fillId="4" borderId="8" xfId="0" applyNumberFormat="1" applyFont="1" applyFill="1" applyBorder="1" applyAlignment="1" applyProtection="1">
      <alignment horizontal="center" vertical="center" shrinkToFit="1"/>
      <protection hidden="1"/>
    </xf>
    <xf numFmtId="49" fontId="34" fillId="4" borderId="3" xfId="0" applyNumberFormat="1" applyFont="1" applyFill="1" applyBorder="1" applyAlignment="1" applyProtection="1">
      <alignment horizontal="center" vertical="center" shrinkToFit="1"/>
      <protection hidden="1"/>
    </xf>
    <xf numFmtId="49" fontId="34" fillId="4" borderId="10" xfId="0" applyNumberFormat="1" applyFont="1" applyFill="1" applyBorder="1" applyAlignment="1" applyProtection="1">
      <alignment horizontal="center" vertical="center" shrinkToFit="1"/>
      <protection hidden="1"/>
    </xf>
    <xf numFmtId="49" fontId="41" fillId="0" borderId="1" xfId="0" applyNumberFormat="1" applyFont="1" applyBorder="1" applyAlignment="1" applyProtection="1">
      <alignment horizontal="center" vertical="center" shrinkToFit="1"/>
      <protection locked="0"/>
    </xf>
    <xf numFmtId="49" fontId="30" fillId="0" borderId="4" xfId="0" applyNumberFormat="1" applyFont="1" applyBorder="1" applyAlignment="1" applyProtection="1">
      <alignment horizontal="center" vertical="center" shrinkToFit="1"/>
      <protection locked="0"/>
    </xf>
    <xf numFmtId="49" fontId="30" fillId="0" borderId="3" xfId="0" applyNumberFormat="1" applyFont="1" applyBorder="1" applyAlignment="1" applyProtection="1">
      <alignment horizontal="center" vertical="center" shrinkToFit="1"/>
      <protection locked="0"/>
    </xf>
    <xf numFmtId="49" fontId="30" fillId="0" borderId="5" xfId="0" applyNumberFormat="1" applyFont="1" applyBorder="1" applyAlignment="1" applyProtection="1">
      <alignment horizontal="center" vertical="center" shrinkToFit="1"/>
      <protection locked="0"/>
    </xf>
    <xf numFmtId="49" fontId="30" fillId="0" borderId="10" xfId="0" applyNumberFormat="1" applyFont="1" applyBorder="1" applyAlignment="1" applyProtection="1">
      <alignment horizontal="center" vertical="center" shrinkToFit="1"/>
      <protection locked="0"/>
    </xf>
    <xf numFmtId="49" fontId="30" fillId="0" borderId="4" xfId="0" applyNumberFormat="1" applyFont="1" applyBorder="1" applyAlignment="1" applyProtection="1">
      <alignment horizontal="center" vertical="center" shrinkToFit="1"/>
      <protection hidden="1"/>
    </xf>
    <xf numFmtId="49" fontId="30" fillId="0" borderId="3" xfId="0" applyNumberFormat="1" applyFont="1" applyBorder="1" applyAlignment="1" applyProtection="1">
      <alignment horizontal="center" vertical="center" shrinkToFit="1"/>
      <protection hidden="1"/>
    </xf>
    <xf numFmtId="49" fontId="34" fillId="4" borderId="7" xfId="0" applyNumberFormat="1" applyFont="1" applyFill="1" applyBorder="1" applyAlignment="1" applyProtection="1">
      <alignment horizontal="center" vertical="center" wrapText="1" shrinkToFit="1"/>
      <protection hidden="1"/>
    </xf>
    <xf numFmtId="49" fontId="34" fillId="4" borderId="4" xfId="0" applyNumberFormat="1" applyFont="1" applyFill="1" applyBorder="1" applyAlignment="1" applyProtection="1">
      <alignment horizontal="center" vertical="center" wrapText="1" shrinkToFit="1"/>
      <protection hidden="1"/>
    </xf>
    <xf numFmtId="49" fontId="34" fillId="4" borderId="5" xfId="0" applyNumberFormat="1" applyFont="1" applyFill="1" applyBorder="1" applyAlignment="1" applyProtection="1">
      <alignment horizontal="center" vertical="center" wrapText="1" shrinkToFit="1"/>
      <protection hidden="1"/>
    </xf>
    <xf numFmtId="49" fontId="34" fillId="4" borderId="8" xfId="0" applyNumberFormat="1" applyFont="1" applyFill="1" applyBorder="1" applyAlignment="1" applyProtection="1">
      <alignment horizontal="center" vertical="center" wrapText="1" shrinkToFit="1"/>
      <protection hidden="1"/>
    </xf>
    <xf numFmtId="49" fontId="34" fillId="4" borderId="3" xfId="0" applyNumberFormat="1" applyFont="1" applyFill="1" applyBorder="1" applyAlignment="1" applyProtection="1">
      <alignment horizontal="center" vertical="center" wrapText="1" shrinkToFit="1"/>
      <protection hidden="1"/>
    </xf>
    <xf numFmtId="49" fontId="34" fillId="4" borderId="10" xfId="0" applyNumberFormat="1" applyFont="1" applyFill="1" applyBorder="1" applyAlignment="1" applyProtection="1">
      <alignment horizontal="center" vertical="center" wrapText="1" shrinkToFit="1"/>
      <protection hidden="1"/>
    </xf>
    <xf numFmtId="49" fontId="30" fillId="0" borderId="7" xfId="0" applyNumberFormat="1" applyFont="1" applyBorder="1" applyAlignment="1" applyProtection="1">
      <alignment horizontal="center" vertical="center" shrinkToFit="1"/>
      <protection hidden="1"/>
    </xf>
    <xf numFmtId="49" fontId="30" fillId="0" borderId="8" xfId="0" applyNumberFormat="1" applyFont="1" applyBorder="1" applyAlignment="1" applyProtection="1">
      <alignment horizontal="center" vertical="center" shrinkToFit="1"/>
      <protection hidden="1"/>
    </xf>
    <xf numFmtId="0" fontId="68" fillId="0" borderId="152" xfId="82" applyFont="1" applyBorder="1" applyAlignment="1">
      <alignment horizontal="center" vertical="center" wrapText="1"/>
    </xf>
    <xf numFmtId="0" fontId="64" fillId="0" borderId="0" xfId="82" applyFont="1" applyAlignment="1">
      <alignment horizontal="left" vertical="center"/>
    </xf>
    <xf numFmtId="0" fontId="76" fillId="0" borderId="0" xfId="82" applyFont="1" applyAlignment="1">
      <alignment horizontal="center" vertical="center"/>
    </xf>
    <xf numFmtId="0" fontId="66" fillId="10" borderId="152" xfId="82" applyFont="1" applyFill="1" applyBorder="1" applyAlignment="1">
      <alignment horizontal="center" vertical="center" wrapText="1"/>
    </xf>
    <xf numFmtId="0" fontId="66" fillId="11" borderId="152" xfId="82" applyFont="1" applyFill="1" applyBorder="1" applyAlignment="1">
      <alignment horizontal="center" vertical="center" wrapText="1"/>
    </xf>
    <xf numFmtId="0" fontId="67" fillId="10" borderId="152" xfId="82" applyFont="1" applyFill="1" applyBorder="1" applyAlignment="1">
      <alignment horizontal="center" vertical="center" wrapText="1"/>
    </xf>
    <xf numFmtId="0" fontId="12" fillId="2" borderId="3" xfId="0" applyFont="1" applyFill="1" applyBorder="1" applyAlignment="1" applyProtection="1">
      <alignment horizontal="center" vertical="center"/>
      <protection hidden="1"/>
    </xf>
    <xf numFmtId="177" fontId="19" fillId="0" borderId="3" xfId="0" applyNumberFormat="1" applyFont="1" applyBorder="1" applyAlignment="1" applyProtection="1">
      <alignment horizontal="center" vertical="center"/>
      <protection locked="0"/>
    </xf>
    <xf numFmtId="0" fontId="12" fillId="2" borderId="3" xfId="0" applyFont="1" applyFill="1" applyBorder="1" applyAlignment="1" applyProtection="1">
      <alignment horizontal="center" vertical="center" shrinkToFit="1"/>
      <protection hidden="1"/>
    </xf>
    <xf numFmtId="177" fontId="19" fillId="2" borderId="3" xfId="0" applyNumberFormat="1" applyFont="1" applyFill="1" applyBorder="1" applyAlignment="1" applyProtection="1">
      <alignment horizontal="center" vertical="center"/>
      <protection locked="0"/>
    </xf>
    <xf numFmtId="0" fontId="18" fillId="6" borderId="1" xfId="78" applyFont="1" applyBorder="1" applyAlignment="1" applyProtection="1">
      <alignment horizontal="left" vertical="center" indent="2"/>
      <protection hidden="1"/>
    </xf>
    <xf numFmtId="0" fontId="18" fillId="6" borderId="6" xfId="78" applyFont="1" applyBorder="1" applyAlignment="1" applyProtection="1">
      <alignment horizontal="left" vertical="center" indent="2"/>
      <protection hidden="1"/>
    </xf>
    <xf numFmtId="0" fontId="18" fillId="6" borderId="2" xfId="78" applyFont="1" applyBorder="1" applyAlignment="1" applyProtection="1">
      <alignment horizontal="left" vertical="center" indent="2"/>
      <protection hidden="1"/>
    </xf>
    <xf numFmtId="0" fontId="8" fillId="0" borderId="1" xfId="0" applyFont="1" applyBorder="1" applyAlignment="1" applyProtection="1">
      <alignment horizontal="center" vertical="center"/>
      <protection hidden="1"/>
    </xf>
    <xf numFmtId="0" fontId="8" fillId="0" borderId="56" xfId="0" applyFont="1" applyBorder="1" applyAlignment="1" applyProtection="1">
      <alignment horizontal="center" vertical="center"/>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26" xfId="0" applyFont="1" applyFill="1" applyBorder="1" applyAlignment="1" applyProtection="1">
      <alignment horizontal="center" vertical="center" wrapText="1"/>
      <protection hidden="1"/>
    </xf>
    <xf numFmtId="0" fontId="18" fillId="6" borderId="52" xfId="78" applyFont="1" applyBorder="1" applyAlignment="1" applyProtection="1">
      <alignment horizontal="left" vertical="center" indent="2"/>
      <protection hidden="1"/>
    </xf>
    <xf numFmtId="0" fontId="18" fillId="6" borderId="53" xfId="78" applyFont="1" applyBorder="1" applyAlignment="1" applyProtection="1">
      <alignment horizontal="left" vertical="center" indent="2"/>
      <protection hidden="1"/>
    </xf>
    <xf numFmtId="0" fontId="18" fillId="6" borderId="54" xfId="78" applyFont="1" applyBorder="1" applyAlignment="1" applyProtection="1">
      <alignment horizontal="left" vertical="center" indent="2"/>
      <protection hidden="1"/>
    </xf>
    <xf numFmtId="0" fontId="8" fillId="0" borderId="52" xfId="0" applyFont="1" applyBorder="1" applyAlignment="1" applyProtection="1">
      <alignment horizontal="center" vertical="center"/>
      <protection hidden="1"/>
    </xf>
    <xf numFmtId="0" fontId="8" fillId="0" borderId="47" xfId="0" applyFont="1" applyBorder="1" applyAlignment="1" applyProtection="1">
      <alignment horizontal="center" vertical="center"/>
      <protection hidden="1"/>
    </xf>
    <xf numFmtId="38" fontId="50" fillId="0" borderId="55" xfId="0" applyNumberFormat="1" applyFont="1" applyBorder="1" applyAlignment="1" applyProtection="1">
      <alignment horizontal="right" vertical="center"/>
      <protection locked="0" hidden="1"/>
    </xf>
    <xf numFmtId="38" fontId="50" fillId="0" borderId="53" xfId="0" applyNumberFormat="1" applyFont="1" applyBorder="1" applyAlignment="1" applyProtection="1">
      <alignment horizontal="right" vertical="center"/>
      <protection locked="0" hidden="1"/>
    </xf>
    <xf numFmtId="0" fontId="8" fillId="0" borderId="53" xfId="0" applyFont="1" applyBorder="1" applyAlignment="1" applyProtection="1">
      <alignment horizontal="center" vertical="center"/>
      <protection hidden="1"/>
    </xf>
    <xf numFmtId="0" fontId="8" fillId="0" borderId="54" xfId="0" applyFont="1" applyBorder="1" applyAlignment="1" applyProtection="1">
      <alignment horizontal="center" vertical="center"/>
      <protection hidden="1"/>
    </xf>
    <xf numFmtId="38" fontId="50" fillId="0" borderId="73" xfId="0" applyNumberFormat="1" applyFont="1" applyBorder="1" applyAlignment="1" applyProtection="1">
      <alignment horizontal="right" vertical="center"/>
      <protection locked="0" hidden="1"/>
    </xf>
    <xf numFmtId="38" fontId="50" fillId="0" borderId="4" xfId="0" applyNumberFormat="1" applyFont="1" applyBorder="1" applyAlignment="1" applyProtection="1">
      <alignment horizontal="right" vertical="center"/>
      <protection locked="0" hidden="1"/>
    </xf>
    <xf numFmtId="38" fontId="50" fillId="0" borderId="57" xfId="0" applyNumberFormat="1" applyFont="1" applyBorder="1" applyAlignment="1" applyProtection="1">
      <alignment horizontal="right" vertical="center"/>
      <protection locked="0" hidden="1"/>
    </xf>
    <xf numFmtId="38" fontId="50" fillId="0" borderId="6" xfId="0" applyNumberFormat="1" applyFont="1" applyBorder="1" applyAlignment="1" applyProtection="1">
      <alignment horizontal="right" vertical="center"/>
      <protection locked="0" hidden="1"/>
    </xf>
    <xf numFmtId="0" fontId="12" fillId="2" borderId="0" xfId="0" applyFont="1" applyFill="1" applyAlignment="1" applyProtection="1">
      <alignment horizontal="right" vertical="center"/>
      <protection hidden="1"/>
    </xf>
    <xf numFmtId="0" fontId="18" fillId="2" borderId="0" xfId="0" applyFont="1" applyFill="1" applyAlignment="1" applyProtection="1">
      <alignment horizontal="left" vertical="center" indent="2" shrinkToFit="1"/>
      <protection hidden="1"/>
    </xf>
    <xf numFmtId="177" fontId="19" fillId="0" borderId="3" xfId="6" applyNumberFormat="1" applyFont="1" applyFill="1" applyBorder="1" applyAlignment="1" applyProtection="1">
      <alignment horizontal="center" vertical="center"/>
      <protection locked="0"/>
    </xf>
    <xf numFmtId="0" fontId="18" fillId="2" borderId="0" xfId="0" applyFont="1" applyFill="1" applyAlignment="1" applyProtection="1">
      <alignment horizontal="left" vertical="center" indent="2"/>
      <protection hidden="1"/>
    </xf>
    <xf numFmtId="179" fontId="19" fillId="0" borderId="3" xfId="6" applyNumberFormat="1" applyFont="1" applyFill="1" applyBorder="1" applyAlignment="1" applyProtection="1">
      <alignment horizontal="center" vertical="center"/>
      <protection hidden="1"/>
    </xf>
    <xf numFmtId="38" fontId="19" fillId="0" borderId="3" xfId="6" applyFont="1" applyFill="1" applyBorder="1" applyAlignment="1" applyProtection="1">
      <alignment horizontal="center" vertical="center"/>
      <protection locked="0"/>
    </xf>
    <xf numFmtId="38" fontId="19" fillId="0" borderId="3" xfId="0" applyNumberFormat="1" applyFont="1" applyBorder="1" applyAlignment="1" applyProtection="1">
      <alignment horizontal="center" vertical="center"/>
      <protection locked="0"/>
    </xf>
    <xf numFmtId="38" fontId="19" fillId="2" borderId="3" xfId="0"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hidden="1"/>
    </xf>
    <xf numFmtId="0" fontId="44" fillId="6" borderId="61" xfId="78" applyFont="1" applyBorder="1" applyAlignment="1" applyProtection="1">
      <alignment horizontal="left" vertical="center" wrapText="1" indent="8"/>
      <protection hidden="1"/>
    </xf>
    <xf numFmtId="0" fontId="44" fillId="6" borderId="62" xfId="78" applyFont="1" applyBorder="1" applyAlignment="1" applyProtection="1">
      <alignment horizontal="left" vertical="center" wrapText="1" indent="8"/>
      <protection hidden="1"/>
    </xf>
    <xf numFmtId="0" fontId="44" fillId="6" borderId="63" xfId="78" applyFont="1" applyBorder="1" applyAlignment="1" applyProtection="1">
      <alignment horizontal="left" vertical="center" wrapText="1" indent="8"/>
      <protection hidden="1"/>
    </xf>
    <xf numFmtId="38" fontId="51" fillId="0" borderId="62" xfId="0" applyNumberFormat="1" applyFont="1" applyBorder="1" applyAlignment="1" applyProtection="1">
      <alignment vertical="center" wrapText="1"/>
      <protection hidden="1"/>
    </xf>
    <xf numFmtId="0" fontId="8" fillId="0" borderId="62" xfId="0" applyFont="1" applyBorder="1" applyAlignment="1" applyProtection="1">
      <alignment horizontal="center" vertical="center"/>
      <protection hidden="1"/>
    </xf>
    <xf numFmtId="0" fontId="8" fillId="0" borderId="64" xfId="0" applyFont="1" applyBorder="1" applyAlignment="1" applyProtection="1">
      <alignment horizontal="center" vertical="center"/>
      <protection hidden="1"/>
    </xf>
    <xf numFmtId="0" fontId="44" fillId="6" borderId="61" xfId="78" applyFont="1" applyBorder="1" applyAlignment="1" applyProtection="1">
      <alignment horizontal="center" vertical="center" wrapText="1"/>
      <protection hidden="1"/>
    </xf>
    <xf numFmtId="0" fontId="44" fillId="6" borderId="62" xfId="78" applyFont="1" applyBorder="1" applyAlignment="1" applyProtection="1">
      <alignment horizontal="center" vertical="center" wrapText="1"/>
      <protection hidden="1"/>
    </xf>
    <xf numFmtId="0" fontId="44" fillId="6" borderId="63" xfId="78" applyFont="1" applyBorder="1" applyAlignment="1" applyProtection="1">
      <alignment horizontal="center" vertical="center" wrapText="1"/>
      <protection hidden="1"/>
    </xf>
    <xf numFmtId="0" fontId="44" fillId="7" borderId="61" xfId="78" applyFont="1" applyFill="1" applyBorder="1" applyAlignment="1" applyProtection="1">
      <alignment horizontal="center" vertical="center" wrapText="1"/>
      <protection hidden="1"/>
    </xf>
    <xf numFmtId="0" fontId="44" fillId="7" borderId="62" xfId="78" applyFont="1" applyFill="1" applyBorder="1" applyAlignment="1" applyProtection="1">
      <alignment horizontal="center" vertical="center" wrapText="1"/>
      <protection hidden="1"/>
    </xf>
    <xf numFmtId="0" fontId="44" fillId="7" borderId="63" xfId="78" applyFont="1" applyFill="1" applyBorder="1" applyAlignment="1" applyProtection="1">
      <alignment horizontal="center" vertical="center" wrapText="1"/>
      <protection hidden="1"/>
    </xf>
    <xf numFmtId="38" fontId="51" fillId="0" borderId="62" xfId="0" applyNumberFormat="1" applyFont="1" applyBorder="1" applyAlignment="1" applyProtection="1">
      <alignment vertical="center" wrapText="1"/>
      <protection locked="0"/>
    </xf>
    <xf numFmtId="0" fontId="6" fillId="2" borderId="0" xfId="0" applyFont="1" applyFill="1" applyAlignment="1" applyProtection="1">
      <alignment horizontal="center" vertical="center" shrinkToFit="1"/>
      <protection hidden="1"/>
    </xf>
    <xf numFmtId="0" fontId="8" fillId="0" borderId="3"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23" fillId="5" borderId="1" xfId="77" applyBorder="1">
      <alignment horizontal="center" vertical="center"/>
      <protection hidden="1"/>
    </xf>
    <xf numFmtId="0" fontId="23" fillId="5" borderId="6" xfId="77" applyBorder="1">
      <alignment horizontal="center" vertical="center"/>
      <protection hidden="1"/>
    </xf>
    <xf numFmtId="0" fontId="23" fillId="5" borderId="2" xfId="77" applyBorder="1">
      <alignment horizontal="center" vertical="center"/>
      <protection hidden="1"/>
    </xf>
    <xf numFmtId="38" fontId="50" fillId="0" borderId="124" xfId="0" applyNumberFormat="1" applyFont="1" applyBorder="1" applyAlignment="1" applyProtection="1">
      <alignment horizontal="right" vertical="center"/>
      <protection hidden="1"/>
    </xf>
    <xf numFmtId="38" fontId="50" fillId="0" borderId="9" xfId="0" applyNumberFormat="1" applyFont="1" applyBorder="1" applyAlignment="1" applyProtection="1">
      <alignment horizontal="right" vertical="center"/>
      <protection hidden="1"/>
    </xf>
    <xf numFmtId="0" fontId="18" fillId="6" borderId="1" xfId="78" applyFont="1" applyBorder="1" applyAlignment="1" applyProtection="1">
      <alignment horizontal="right" vertical="center" wrapText="1" indent="1"/>
      <protection hidden="1"/>
    </xf>
    <xf numFmtId="0" fontId="18" fillId="6" borderId="6" xfId="78" applyFont="1" applyBorder="1" applyAlignment="1" applyProtection="1">
      <alignment horizontal="right" vertical="center" indent="1"/>
      <protection hidden="1"/>
    </xf>
    <xf numFmtId="0" fontId="18" fillId="6" borderId="2" xfId="78" applyFont="1" applyBorder="1" applyAlignment="1" applyProtection="1">
      <alignment horizontal="right" vertical="center" indent="1"/>
      <protection hidden="1"/>
    </xf>
    <xf numFmtId="38" fontId="50" fillId="0" borderId="57" xfId="0" applyNumberFormat="1" applyFont="1" applyBorder="1" applyAlignment="1" applyProtection="1">
      <alignment horizontal="right" vertical="center"/>
      <protection hidden="1"/>
    </xf>
    <xf numFmtId="38" fontId="50" fillId="0" borderId="6" xfId="0" applyNumberFormat="1" applyFont="1" applyBorder="1" applyAlignment="1" applyProtection="1">
      <alignment horizontal="right" vertical="center"/>
      <protection hidden="1"/>
    </xf>
    <xf numFmtId="0" fontId="8" fillId="0" borderId="9" xfId="0" applyFont="1" applyBorder="1" applyAlignment="1" applyProtection="1">
      <alignment horizontal="center" vertical="center"/>
      <protection hidden="1"/>
    </xf>
    <xf numFmtId="0" fontId="8" fillId="0" borderId="147" xfId="0" applyFont="1" applyBorder="1" applyAlignment="1" applyProtection="1">
      <alignment horizontal="center" vertical="center"/>
      <protection hidden="1"/>
    </xf>
    <xf numFmtId="38" fontId="50" fillId="0" borderId="55" xfId="0" applyNumberFormat="1" applyFont="1" applyBorder="1" applyAlignment="1" applyProtection="1">
      <alignment horizontal="right" vertical="center"/>
      <protection hidden="1"/>
    </xf>
    <xf numFmtId="38" fontId="50" fillId="0" borderId="53" xfId="0" applyNumberFormat="1" applyFont="1" applyBorder="1" applyAlignment="1" applyProtection="1">
      <alignment horizontal="right" vertical="center"/>
      <protection hidden="1"/>
    </xf>
    <xf numFmtId="0" fontId="18" fillId="6" borderId="52" xfId="78" applyFont="1" applyBorder="1" applyAlignment="1" applyProtection="1">
      <alignment horizontal="right" vertical="center" indent="1"/>
      <protection hidden="1"/>
    </xf>
    <xf numFmtId="0" fontId="18" fillId="6" borderId="53" xfId="78" applyFont="1" applyBorder="1" applyAlignment="1" applyProtection="1">
      <alignment horizontal="right" vertical="center" indent="1"/>
      <protection hidden="1"/>
    </xf>
    <xf numFmtId="0" fontId="18" fillId="6" borderId="54" xfId="78" applyFont="1" applyBorder="1" applyAlignment="1" applyProtection="1">
      <alignment horizontal="right" vertical="center" indent="1"/>
      <protection hidden="1"/>
    </xf>
    <xf numFmtId="0" fontId="8" fillId="0" borderId="8" xfId="0" applyFont="1" applyBorder="1" applyAlignment="1" applyProtection="1">
      <alignment horizontal="center" vertical="center"/>
      <protection hidden="1"/>
    </xf>
    <xf numFmtId="0" fontId="8" fillId="0" borderId="40" xfId="0" applyFont="1" applyBorder="1" applyAlignment="1" applyProtection="1">
      <alignment horizontal="center" vertical="center"/>
      <protection hidden="1"/>
    </xf>
    <xf numFmtId="0" fontId="18" fillId="6" borderId="7" xfId="78" applyFont="1" applyBorder="1" applyAlignment="1" applyProtection="1">
      <alignment horizontal="left" vertical="center" indent="2"/>
      <protection hidden="1"/>
    </xf>
    <xf numFmtId="0" fontId="18" fillId="6" borderId="4" xfId="78" applyFont="1" applyBorder="1" applyAlignment="1" applyProtection="1">
      <alignment horizontal="left" vertical="center" indent="2"/>
      <protection hidden="1"/>
    </xf>
    <xf numFmtId="0" fontId="18" fillId="6" borderId="5" xfId="78" applyFont="1" applyBorder="1" applyAlignment="1" applyProtection="1">
      <alignment horizontal="left" vertical="center" indent="2"/>
      <protection hidden="1"/>
    </xf>
    <xf numFmtId="0" fontId="8" fillId="0" borderId="7"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18" fillId="6" borderId="159" xfId="78" applyFont="1" applyBorder="1" applyAlignment="1" applyProtection="1">
      <alignment horizontal="left" vertical="center" indent="2"/>
      <protection hidden="1"/>
    </xf>
    <xf numFmtId="0" fontId="18" fillId="6" borderId="9" xfId="78" applyFont="1" applyBorder="1" applyAlignment="1" applyProtection="1">
      <alignment horizontal="left" vertical="center" indent="2"/>
      <protection hidden="1"/>
    </xf>
    <xf numFmtId="0" fontId="18" fillId="6" borderId="147" xfId="78" applyFont="1" applyBorder="1" applyAlignment="1" applyProtection="1">
      <alignment horizontal="left" vertical="center" indent="2"/>
      <protection hidden="1"/>
    </xf>
    <xf numFmtId="0" fontId="8" fillId="0" borderId="159" xfId="0" applyFont="1" applyBorder="1" applyAlignment="1" applyProtection="1">
      <alignment horizontal="center" vertical="center"/>
      <protection hidden="1"/>
    </xf>
    <xf numFmtId="0" fontId="8" fillId="0" borderId="122"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8" fillId="6" borderId="65" xfId="78" applyFont="1" applyBorder="1" applyAlignment="1" applyProtection="1">
      <alignment horizontal="center" vertical="center" wrapText="1"/>
      <protection hidden="1"/>
    </xf>
    <xf numFmtId="0" fontId="8" fillId="6" borderId="66" xfId="78" applyFont="1" applyBorder="1" applyAlignment="1" applyProtection="1">
      <alignment horizontal="center" vertical="center" wrapText="1"/>
      <protection hidden="1"/>
    </xf>
    <xf numFmtId="0" fontId="8" fillId="6" borderId="67" xfId="78" applyFont="1" applyBorder="1" applyAlignment="1" applyProtection="1">
      <alignment horizontal="center" vertical="center" wrapText="1"/>
      <protection hidden="1"/>
    </xf>
    <xf numFmtId="0" fontId="12" fillId="7" borderId="65" xfId="79" applyNumberFormat="1" applyFont="1" applyBorder="1" applyAlignment="1" applyProtection="1">
      <alignment horizontal="center" vertical="center" wrapText="1"/>
      <protection hidden="1"/>
    </xf>
    <xf numFmtId="0" fontId="12" fillId="7" borderId="66" xfId="79" applyNumberFormat="1" applyFont="1" applyBorder="1" applyAlignment="1" applyProtection="1">
      <alignment horizontal="center" vertical="center"/>
      <protection hidden="1"/>
    </xf>
    <xf numFmtId="0" fontId="12" fillId="7" borderId="68" xfId="79" applyNumberFormat="1" applyFont="1" applyBorder="1" applyAlignment="1" applyProtection="1">
      <alignment horizontal="center" vertical="center"/>
      <protection hidden="1"/>
    </xf>
    <xf numFmtId="0" fontId="8" fillId="7" borderId="65" xfId="79" applyNumberFormat="1" applyFont="1" applyBorder="1" applyAlignment="1" applyProtection="1">
      <alignment horizontal="center" vertical="center" wrapText="1"/>
      <protection hidden="1"/>
    </xf>
    <xf numFmtId="0" fontId="8" fillId="7" borderId="66" xfId="79" applyNumberFormat="1" applyFont="1" applyBorder="1" applyAlignment="1" applyProtection="1">
      <alignment horizontal="center" vertical="center" wrapText="1"/>
      <protection hidden="1"/>
    </xf>
    <xf numFmtId="0" fontId="8" fillId="7" borderId="67" xfId="79" applyNumberFormat="1" applyFont="1" applyBorder="1" applyAlignment="1" applyProtection="1">
      <alignment horizontal="center" vertical="center" wrapText="1"/>
      <protection hidden="1"/>
    </xf>
    <xf numFmtId="0" fontId="53" fillId="2" borderId="0" xfId="0" applyFont="1" applyFill="1" applyAlignment="1" applyProtection="1">
      <alignment horizontal="left" wrapText="1"/>
      <protection hidden="1"/>
    </xf>
    <xf numFmtId="0" fontId="53" fillId="2" borderId="43" xfId="0" applyFont="1" applyFill="1" applyBorder="1" applyAlignment="1" applyProtection="1">
      <alignment horizontal="left" wrapText="1"/>
      <protection hidden="1"/>
    </xf>
    <xf numFmtId="177" fontId="18" fillId="0" borderId="72" xfId="11" applyNumberFormat="1" applyFont="1" applyFill="1" applyBorder="1" applyAlignment="1" applyProtection="1">
      <alignment horizontal="right" vertical="center" shrinkToFit="1"/>
      <protection locked="0"/>
    </xf>
    <xf numFmtId="177" fontId="18" fillId="0" borderId="48" xfId="11" applyNumberFormat="1" applyFont="1" applyFill="1" applyBorder="1" applyAlignment="1" applyProtection="1">
      <alignment horizontal="right" vertical="center" shrinkToFit="1"/>
      <protection locked="0"/>
    </xf>
    <xf numFmtId="177" fontId="18" fillId="0" borderId="71" xfId="11" applyNumberFormat="1" applyFont="1" applyFill="1" applyBorder="1" applyAlignment="1" applyProtection="1">
      <alignment horizontal="right" vertical="center" shrinkToFit="1"/>
      <protection locked="0"/>
    </xf>
    <xf numFmtId="177" fontId="18" fillId="0" borderId="29" xfId="11" applyNumberFormat="1" applyFont="1" applyFill="1" applyBorder="1" applyAlignment="1" applyProtection="1">
      <alignment horizontal="right" vertical="center" shrinkToFit="1"/>
      <protection locked="0"/>
    </xf>
    <xf numFmtId="177" fontId="18" fillId="0" borderId="69" xfId="11" applyNumberFormat="1" applyFont="1" applyFill="1" applyBorder="1" applyAlignment="1" applyProtection="1">
      <alignment horizontal="right" vertical="center" shrinkToFit="1"/>
      <protection locked="0"/>
    </xf>
    <xf numFmtId="177" fontId="18" fillId="0" borderId="49" xfId="11" applyNumberFormat="1" applyFont="1" applyFill="1" applyBorder="1" applyAlignment="1" applyProtection="1">
      <alignment horizontal="right" vertical="center" shrinkToFit="1"/>
      <protection locked="0"/>
    </xf>
    <xf numFmtId="180" fontId="18" fillId="0" borderId="73" xfId="0" applyNumberFormat="1" applyFont="1" applyBorder="1" applyAlignment="1" applyProtection="1">
      <alignment horizontal="center" vertical="center" shrinkToFit="1"/>
      <protection hidden="1"/>
    </xf>
    <xf numFmtId="180" fontId="18" fillId="0" borderId="4" xfId="0" applyNumberFormat="1" applyFont="1" applyBorder="1" applyAlignment="1" applyProtection="1">
      <alignment horizontal="center" vertical="center" shrinkToFit="1"/>
      <protection hidden="1"/>
    </xf>
    <xf numFmtId="180" fontId="18" fillId="0" borderId="39" xfId="0" applyNumberFormat="1" applyFont="1" applyBorder="1" applyAlignment="1" applyProtection="1">
      <alignment horizontal="center" vertical="center" shrinkToFit="1"/>
      <protection hidden="1"/>
    </xf>
    <xf numFmtId="180" fontId="18" fillId="0" borderId="74" xfId="0" applyNumberFormat="1" applyFont="1" applyBorder="1" applyAlignment="1" applyProtection="1">
      <alignment horizontal="center" vertical="center" shrinkToFit="1"/>
      <protection hidden="1"/>
    </xf>
    <xf numFmtId="180" fontId="18" fillId="0" borderId="3" xfId="0" applyNumberFormat="1" applyFont="1" applyBorder="1" applyAlignment="1" applyProtection="1">
      <alignment horizontal="center" vertical="center" shrinkToFit="1"/>
      <protection hidden="1"/>
    </xf>
    <xf numFmtId="180" fontId="18" fillId="0" borderId="40" xfId="0" applyNumberFormat="1" applyFont="1" applyBorder="1" applyAlignment="1" applyProtection="1">
      <alignment horizontal="center" vertical="center" shrinkToFit="1"/>
      <protection hidden="1"/>
    </xf>
    <xf numFmtId="179" fontId="18" fillId="0" borderId="69" xfId="0" applyNumberFormat="1" applyFont="1" applyBorder="1" applyAlignment="1" applyProtection="1">
      <alignment horizontal="right" vertical="center" shrinkToFit="1"/>
      <protection locked="0"/>
    </xf>
    <xf numFmtId="179" fontId="18" fillId="0" borderId="70" xfId="0" applyNumberFormat="1" applyFont="1" applyBorder="1" applyAlignment="1" applyProtection="1">
      <alignment horizontal="right" vertical="center" shrinkToFit="1"/>
      <protection locked="0"/>
    </xf>
    <xf numFmtId="180" fontId="18" fillId="0" borderId="71" xfId="0" applyNumberFormat="1" applyFont="1" applyBorder="1" applyAlignment="1" applyProtection="1">
      <alignment horizontal="right" vertical="center" shrinkToFit="1"/>
      <protection hidden="1"/>
    </xf>
    <xf numFmtId="180" fontId="18" fillId="0" borderId="29" xfId="0" applyNumberFormat="1" applyFont="1" applyBorder="1" applyAlignment="1" applyProtection="1">
      <alignment horizontal="right" vertical="center" shrinkToFit="1"/>
      <protection hidden="1"/>
    </xf>
    <xf numFmtId="180" fontId="18" fillId="0" borderId="45" xfId="0" applyNumberFormat="1" applyFont="1" applyBorder="1" applyAlignment="1" applyProtection="1">
      <alignment horizontal="right" vertical="center" shrinkToFit="1"/>
      <protection hidden="1"/>
    </xf>
    <xf numFmtId="180" fontId="18" fillId="0" borderId="72" xfId="0" applyNumberFormat="1" applyFont="1" applyBorder="1" applyAlignment="1" applyProtection="1">
      <alignment horizontal="right" vertical="center" shrinkToFit="1"/>
      <protection hidden="1"/>
    </xf>
    <xf numFmtId="180" fontId="18" fillId="0" borderId="48" xfId="0" applyNumberFormat="1" applyFont="1" applyBorder="1" applyAlignment="1" applyProtection="1">
      <alignment horizontal="right" vertical="center" shrinkToFit="1"/>
      <protection hidden="1"/>
    </xf>
    <xf numFmtId="180" fontId="18" fillId="0" borderId="41" xfId="0" applyNumberFormat="1" applyFont="1" applyBorder="1" applyAlignment="1" applyProtection="1">
      <alignment horizontal="right" vertical="center" shrinkToFit="1"/>
      <protection hidden="1"/>
    </xf>
    <xf numFmtId="179" fontId="18" fillId="0" borderId="72" xfId="0" applyNumberFormat="1" applyFont="1" applyBorder="1" applyAlignment="1" applyProtection="1">
      <alignment horizontal="right" vertical="center" shrinkToFit="1"/>
      <protection locked="0"/>
    </xf>
    <xf numFmtId="179" fontId="18" fillId="0" borderId="41" xfId="0" applyNumberFormat="1" applyFont="1" applyBorder="1" applyAlignment="1" applyProtection="1">
      <alignment horizontal="right" vertical="center" shrinkToFit="1"/>
      <protection locked="0"/>
    </xf>
    <xf numFmtId="180" fontId="18" fillId="0" borderId="69" xfId="0" applyNumberFormat="1" applyFont="1" applyBorder="1" applyAlignment="1" applyProtection="1">
      <alignment horizontal="right" vertical="center" shrinkToFit="1"/>
      <protection hidden="1"/>
    </xf>
    <xf numFmtId="180" fontId="18" fillId="0" borderId="49" xfId="0" applyNumberFormat="1" applyFont="1" applyBorder="1" applyAlignment="1" applyProtection="1">
      <alignment horizontal="right" vertical="center" shrinkToFit="1"/>
      <protection hidden="1"/>
    </xf>
    <xf numFmtId="180" fontId="18" fillId="0" borderId="70" xfId="0" applyNumberFormat="1" applyFont="1" applyBorder="1" applyAlignment="1" applyProtection="1">
      <alignment horizontal="right" vertical="center" shrinkToFit="1"/>
      <protection hidden="1"/>
    </xf>
    <xf numFmtId="0" fontId="18" fillId="0" borderId="69" xfId="11" applyNumberFormat="1" applyFont="1" applyFill="1" applyBorder="1" applyAlignment="1" applyProtection="1">
      <alignment horizontal="center" vertical="center" shrinkToFit="1"/>
      <protection hidden="1"/>
    </xf>
    <xf numFmtId="0" fontId="18" fillId="0" borderId="70" xfId="11" applyNumberFormat="1" applyFont="1" applyFill="1" applyBorder="1" applyAlignment="1" applyProtection="1">
      <alignment horizontal="center" vertical="center" shrinkToFit="1"/>
      <protection hidden="1"/>
    </xf>
    <xf numFmtId="178" fontId="18" fillId="0" borderId="72" xfId="0" applyNumberFormat="1" applyFont="1" applyBorder="1" applyAlignment="1" applyProtection="1">
      <alignment horizontal="right" vertical="center" shrinkToFit="1"/>
      <protection locked="0"/>
    </xf>
    <xf numFmtId="178" fontId="18" fillId="0" borderId="48" xfId="0" applyNumberFormat="1" applyFont="1" applyBorder="1" applyAlignment="1" applyProtection="1">
      <alignment horizontal="right" vertical="center" shrinkToFit="1"/>
      <protection locked="0"/>
    </xf>
    <xf numFmtId="178" fontId="18" fillId="0" borderId="41" xfId="0" applyNumberFormat="1" applyFont="1" applyBorder="1" applyAlignment="1" applyProtection="1">
      <alignment horizontal="right" vertical="center" shrinkToFit="1"/>
      <protection locked="0"/>
    </xf>
    <xf numFmtId="178" fontId="18" fillId="0" borderId="69" xfId="0" applyNumberFormat="1" applyFont="1" applyBorder="1" applyAlignment="1" applyProtection="1">
      <alignment horizontal="right" vertical="center" shrinkToFit="1"/>
      <protection locked="0"/>
    </xf>
    <xf numFmtId="178" fontId="18" fillId="0" borderId="49" xfId="0" applyNumberFormat="1" applyFont="1" applyBorder="1" applyAlignment="1" applyProtection="1">
      <alignment horizontal="right" vertical="center" shrinkToFit="1"/>
      <protection locked="0"/>
    </xf>
    <xf numFmtId="178" fontId="18" fillId="0" borderId="70" xfId="0" applyNumberFormat="1" applyFont="1" applyBorder="1" applyAlignment="1" applyProtection="1">
      <alignment horizontal="right" vertical="center" shrinkToFit="1"/>
      <protection locked="0"/>
    </xf>
    <xf numFmtId="0" fontId="18" fillId="0" borderId="72" xfId="11" applyNumberFormat="1" applyFont="1" applyFill="1" applyBorder="1" applyAlignment="1" applyProtection="1">
      <alignment horizontal="center" vertical="center" shrinkToFit="1"/>
      <protection hidden="1"/>
    </xf>
    <xf numFmtId="0" fontId="18" fillId="0" borderId="41" xfId="11" applyNumberFormat="1" applyFont="1" applyFill="1" applyBorder="1" applyAlignment="1" applyProtection="1">
      <alignment horizontal="center" vertical="center" shrinkToFit="1"/>
      <protection hidden="1"/>
    </xf>
    <xf numFmtId="49" fontId="12" fillId="0" borderId="71" xfId="0" applyNumberFormat="1" applyFont="1" applyBorder="1" applyAlignment="1" applyProtection="1">
      <alignment horizontal="center" vertical="center" shrinkToFit="1"/>
      <protection locked="0"/>
    </xf>
    <xf numFmtId="49" fontId="12" fillId="0" borderId="29" xfId="0" applyNumberFormat="1" applyFont="1" applyBorder="1" applyAlignment="1" applyProtection="1">
      <alignment horizontal="center" vertical="center" shrinkToFit="1"/>
      <protection locked="0"/>
    </xf>
    <xf numFmtId="49" fontId="12" fillId="0" borderId="45" xfId="0" applyNumberFormat="1" applyFont="1" applyBorder="1" applyAlignment="1" applyProtection="1">
      <alignment horizontal="center" vertical="center" shrinkToFit="1"/>
      <protection locked="0"/>
    </xf>
    <xf numFmtId="49" fontId="12" fillId="0" borderId="75" xfId="0" applyNumberFormat="1" applyFont="1" applyBorder="1" applyAlignment="1" applyProtection="1">
      <alignment horizontal="center" vertical="center" shrinkToFit="1"/>
      <protection hidden="1"/>
    </xf>
    <xf numFmtId="49" fontId="12" fillId="0" borderId="49" xfId="0" applyNumberFormat="1" applyFont="1" applyBorder="1" applyAlignment="1" applyProtection="1">
      <alignment horizontal="center" vertical="center" shrinkToFit="1"/>
      <protection hidden="1"/>
    </xf>
    <xf numFmtId="49" fontId="12" fillId="0" borderId="70" xfId="0" applyNumberFormat="1" applyFont="1" applyBorder="1" applyAlignment="1" applyProtection="1">
      <alignment horizontal="center" vertical="center" shrinkToFit="1"/>
      <protection hidden="1"/>
    </xf>
    <xf numFmtId="49" fontId="12" fillId="0" borderId="76" xfId="0" applyNumberFormat="1" applyFont="1" applyBorder="1" applyAlignment="1" applyProtection="1">
      <alignment horizontal="center" vertical="center" shrinkToFit="1"/>
      <protection hidden="1"/>
    </xf>
    <xf numFmtId="49" fontId="12" fillId="0" borderId="48" xfId="0" applyNumberFormat="1" applyFont="1" applyBorder="1" applyAlignment="1" applyProtection="1">
      <alignment horizontal="center" vertical="center" shrinkToFit="1"/>
      <protection hidden="1"/>
    </xf>
    <xf numFmtId="49" fontId="12" fillId="0" borderId="41" xfId="0" applyNumberFormat="1" applyFont="1" applyBorder="1" applyAlignment="1" applyProtection="1">
      <alignment horizontal="center" vertical="center" shrinkToFit="1"/>
      <protection hidden="1"/>
    </xf>
    <xf numFmtId="49" fontId="12" fillId="0" borderId="69" xfId="0" applyNumberFormat="1" applyFont="1" applyBorder="1" applyAlignment="1" applyProtection="1">
      <alignment horizontal="center" vertical="center" shrinkToFit="1"/>
      <protection locked="0"/>
    </xf>
    <xf numFmtId="49" fontId="12" fillId="0" borderId="49" xfId="0" applyNumberFormat="1" applyFont="1" applyBorder="1" applyAlignment="1" applyProtection="1">
      <alignment horizontal="center" vertical="center" shrinkToFit="1"/>
      <protection locked="0"/>
    </xf>
    <xf numFmtId="49" fontId="12" fillId="0" borderId="70" xfId="0" applyNumberFormat="1" applyFont="1" applyBorder="1" applyAlignment="1" applyProtection="1">
      <alignment horizontal="center" vertical="center" shrinkToFit="1"/>
      <protection locked="0"/>
    </xf>
    <xf numFmtId="178" fontId="18" fillId="0" borderId="71"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45" xfId="0" applyNumberFormat="1" applyFont="1" applyBorder="1" applyAlignment="1" applyProtection="1">
      <alignment horizontal="right" vertical="center" shrinkToFit="1"/>
      <protection locked="0"/>
    </xf>
    <xf numFmtId="179" fontId="18" fillId="0" borderId="71" xfId="0" applyNumberFormat="1" applyFont="1" applyBorder="1" applyAlignment="1" applyProtection="1">
      <alignment horizontal="right" vertical="center" shrinkToFit="1"/>
      <protection locked="0"/>
    </xf>
    <xf numFmtId="179" fontId="18" fillId="0" borderId="45" xfId="0" applyNumberFormat="1" applyFont="1" applyBorder="1" applyAlignment="1" applyProtection="1">
      <alignment horizontal="right" vertical="center" shrinkToFit="1"/>
      <protection locked="0"/>
    </xf>
    <xf numFmtId="49" fontId="12" fillId="0" borderId="83" xfId="0" applyNumberFormat="1" applyFont="1" applyBorder="1" applyAlignment="1" applyProtection="1">
      <alignment horizontal="center" vertical="center" shrinkToFit="1"/>
      <protection hidden="1"/>
    </xf>
    <xf numFmtId="49" fontId="12" fillId="0" borderId="29" xfId="0" applyNumberFormat="1" applyFont="1" applyBorder="1" applyAlignment="1" applyProtection="1">
      <alignment horizontal="center" vertical="center" shrinkToFit="1"/>
      <protection hidden="1"/>
    </xf>
    <xf numFmtId="49" fontId="12" fillId="0" borderId="45" xfId="0" applyNumberFormat="1" applyFont="1" applyBorder="1" applyAlignment="1" applyProtection="1">
      <alignment horizontal="center" vertical="center" shrinkToFit="1"/>
      <protection hidden="1"/>
    </xf>
    <xf numFmtId="49" fontId="12" fillId="0" borderId="71" xfId="0" applyNumberFormat="1" applyFont="1" applyBorder="1" applyAlignment="1" applyProtection="1">
      <alignment horizontal="left" vertical="center" shrinkToFit="1"/>
      <protection locked="0"/>
    </xf>
    <xf numFmtId="49" fontId="12" fillId="0" borderId="29" xfId="0" applyNumberFormat="1" applyFont="1" applyBorder="1" applyAlignment="1" applyProtection="1">
      <alignment horizontal="left" vertical="center" shrinkToFit="1"/>
      <protection locked="0"/>
    </xf>
    <xf numFmtId="49" fontId="12" fillId="0" borderId="45" xfId="0" applyNumberFormat="1" applyFont="1" applyBorder="1" applyAlignment="1" applyProtection="1">
      <alignment horizontal="left" vertical="center" shrinkToFit="1"/>
      <protection locked="0"/>
    </xf>
    <xf numFmtId="49" fontId="12" fillId="0" borderId="72" xfId="0" applyNumberFormat="1" applyFont="1" applyBorder="1" applyAlignment="1" applyProtection="1">
      <alignment horizontal="center" vertical="center" shrinkToFit="1"/>
      <protection locked="0"/>
    </xf>
    <xf numFmtId="49" fontId="12" fillId="0" borderId="48" xfId="0" applyNumberFormat="1" applyFont="1" applyBorder="1" applyAlignment="1" applyProtection="1">
      <alignment horizontal="center" vertical="center" shrinkToFit="1"/>
      <protection locked="0"/>
    </xf>
    <xf numFmtId="49" fontId="12" fillId="0" borderId="41" xfId="0" applyNumberFormat="1" applyFont="1" applyBorder="1" applyAlignment="1" applyProtection="1">
      <alignment horizontal="center" vertical="center" shrinkToFit="1"/>
      <protection locked="0"/>
    </xf>
    <xf numFmtId="49" fontId="12" fillId="0" borderId="72" xfId="0" applyNumberFormat="1" applyFont="1" applyBorder="1" applyAlignment="1" applyProtection="1">
      <alignment horizontal="left" vertical="center" shrinkToFit="1"/>
      <protection locked="0"/>
    </xf>
    <xf numFmtId="49" fontId="12" fillId="0" borderId="48" xfId="0" applyNumberFormat="1" applyFont="1" applyBorder="1" applyAlignment="1" applyProtection="1">
      <alignment horizontal="left" vertical="center" shrinkToFit="1"/>
      <protection locked="0"/>
    </xf>
    <xf numFmtId="49" fontId="12" fillId="0" borderId="41" xfId="0" applyNumberFormat="1" applyFont="1" applyBorder="1" applyAlignment="1" applyProtection="1">
      <alignment horizontal="left" vertical="center" shrinkToFit="1"/>
      <protection locked="0"/>
    </xf>
    <xf numFmtId="49" fontId="12" fillId="0" borderId="69" xfId="0" applyNumberFormat="1" applyFont="1" applyBorder="1" applyAlignment="1" applyProtection="1">
      <alignment horizontal="left" vertical="center" shrinkToFit="1"/>
      <protection locked="0"/>
    </xf>
    <xf numFmtId="49" fontId="12" fillId="0" borderId="49" xfId="0" applyNumberFormat="1" applyFont="1" applyBorder="1" applyAlignment="1" applyProtection="1">
      <alignment horizontal="left" vertical="center" shrinkToFit="1"/>
      <protection locked="0"/>
    </xf>
    <xf numFmtId="49" fontId="12" fillId="0" borderId="70" xfId="0" applyNumberFormat="1" applyFont="1" applyBorder="1" applyAlignment="1" applyProtection="1">
      <alignment horizontal="left" vertical="center" shrinkToFit="1"/>
      <protection locked="0"/>
    </xf>
    <xf numFmtId="0" fontId="23" fillId="5" borderId="0" xfId="77" applyBorder="1">
      <alignment horizontal="center" vertical="center"/>
      <protection hidden="1"/>
    </xf>
    <xf numFmtId="0" fontId="12" fillId="4" borderId="77" xfId="0" applyFont="1" applyFill="1" applyBorder="1" applyAlignment="1" applyProtection="1">
      <alignment horizontal="center" vertical="center"/>
      <protection hidden="1"/>
    </xf>
    <xf numFmtId="0" fontId="12" fillId="4" borderId="78" xfId="0" applyFont="1" applyFill="1" applyBorder="1" applyAlignment="1" applyProtection="1">
      <alignment horizontal="center" vertical="center"/>
      <protection hidden="1"/>
    </xf>
    <xf numFmtId="0" fontId="12" fillId="7" borderId="79" xfId="79" applyNumberFormat="1" applyFont="1" applyBorder="1" applyAlignment="1" applyProtection="1">
      <alignment horizontal="center" vertical="center" wrapText="1"/>
      <protection hidden="1"/>
    </xf>
    <xf numFmtId="0" fontId="12" fillId="7" borderId="66" xfId="79" applyNumberFormat="1" applyFont="1" applyBorder="1" applyAlignment="1" applyProtection="1">
      <alignment horizontal="center" vertical="center" wrapText="1"/>
      <protection hidden="1"/>
    </xf>
    <xf numFmtId="0" fontId="12" fillId="7" borderId="67" xfId="79" applyNumberFormat="1" applyFont="1" applyBorder="1" applyAlignment="1" applyProtection="1">
      <alignment horizontal="center" vertical="center" wrapText="1"/>
      <protection hidden="1"/>
    </xf>
    <xf numFmtId="0" fontId="12" fillId="7" borderId="78" xfId="79" applyNumberFormat="1" applyFont="1" applyBorder="1" applyAlignment="1" applyProtection="1">
      <alignment horizontal="center" vertical="center" wrapText="1"/>
      <protection hidden="1"/>
    </xf>
    <xf numFmtId="0" fontId="13" fillId="7" borderId="65" xfId="79" applyNumberFormat="1" applyFont="1" applyBorder="1" applyAlignment="1" applyProtection="1">
      <alignment horizontal="center" vertical="center" wrapText="1"/>
      <protection hidden="1"/>
    </xf>
    <xf numFmtId="0" fontId="13" fillId="7" borderId="67" xfId="79" applyNumberFormat="1" applyFont="1" applyBorder="1" applyAlignment="1" applyProtection="1">
      <alignment horizontal="center" vertical="center" wrapText="1"/>
      <protection hidden="1"/>
    </xf>
    <xf numFmtId="0" fontId="12" fillId="6" borderId="65" xfId="78" applyFont="1" applyBorder="1" applyAlignment="1" applyProtection="1">
      <alignment horizontal="center" vertical="center" shrinkToFit="1"/>
      <protection hidden="1"/>
    </xf>
    <xf numFmtId="0" fontId="12" fillId="6" borderId="67" xfId="78" applyFont="1" applyBorder="1" applyAlignment="1" applyProtection="1">
      <alignment horizontal="center" vertical="center" shrinkToFit="1"/>
      <protection hidden="1"/>
    </xf>
    <xf numFmtId="0" fontId="13" fillId="7" borderId="0" xfId="79" applyNumberFormat="1" applyFont="1" applyBorder="1" applyAlignment="1" applyProtection="1">
      <alignment horizontal="center" vertical="center"/>
      <protection locked="0"/>
    </xf>
    <xf numFmtId="0" fontId="60" fillId="2" borderId="43" xfId="0" applyFont="1" applyFill="1" applyBorder="1" applyAlignment="1" applyProtection="1">
      <alignment horizontal="center" vertical="center"/>
      <protection hidden="1"/>
    </xf>
    <xf numFmtId="49" fontId="12" fillId="0" borderId="80" xfId="0" applyNumberFormat="1" applyFont="1" applyBorder="1" applyAlignment="1" applyProtection="1">
      <alignment horizontal="left" vertical="center" shrinkToFit="1"/>
      <protection locked="0"/>
    </xf>
    <xf numFmtId="49" fontId="12" fillId="0" borderId="81" xfId="0" applyNumberFormat="1" applyFont="1" applyBorder="1" applyAlignment="1" applyProtection="1">
      <alignment horizontal="left" vertical="center" shrinkToFit="1"/>
      <protection locked="0"/>
    </xf>
    <xf numFmtId="49" fontId="12" fillId="0" borderId="82" xfId="0" applyNumberFormat="1" applyFont="1" applyBorder="1" applyAlignment="1" applyProtection="1">
      <alignment horizontal="left" vertical="center" shrinkToFit="1"/>
      <protection locked="0"/>
    </xf>
    <xf numFmtId="0" fontId="18" fillId="0" borderId="80" xfId="11" applyNumberFormat="1" applyFont="1" applyFill="1" applyBorder="1" applyAlignment="1" applyProtection="1">
      <alignment horizontal="center" vertical="center" shrinkToFit="1"/>
      <protection hidden="1"/>
    </xf>
    <xf numFmtId="0" fontId="18" fillId="0" borderId="82" xfId="11" applyNumberFormat="1" applyFont="1" applyFill="1" applyBorder="1" applyAlignment="1" applyProtection="1">
      <alignment horizontal="center" vertical="center" shrinkToFit="1"/>
      <protection hidden="1"/>
    </xf>
    <xf numFmtId="0" fontId="18" fillId="0" borderId="7"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178" fontId="18" fillId="0" borderId="80" xfId="0" applyNumberFormat="1" applyFont="1" applyBorder="1" applyAlignment="1" applyProtection="1">
      <alignment horizontal="right" vertical="center" shrinkToFit="1"/>
      <protection locked="0"/>
    </xf>
    <xf numFmtId="178" fontId="18" fillId="0" borderId="81" xfId="0" applyNumberFormat="1" applyFont="1" applyBorder="1" applyAlignment="1" applyProtection="1">
      <alignment horizontal="right" vertical="center" shrinkToFit="1"/>
      <protection locked="0"/>
    </xf>
    <xf numFmtId="178" fontId="18" fillId="0" borderId="82" xfId="0" applyNumberFormat="1" applyFont="1" applyBorder="1" applyAlignment="1" applyProtection="1">
      <alignment horizontal="right" vertical="center" shrinkToFit="1"/>
      <protection locked="0"/>
    </xf>
    <xf numFmtId="0" fontId="12" fillId="0" borderId="1"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2" fillId="0" borderId="2" xfId="0" applyFont="1" applyBorder="1" applyAlignment="1" applyProtection="1">
      <alignment vertical="center" shrinkToFit="1"/>
      <protection locked="0"/>
    </xf>
    <xf numFmtId="0" fontId="12" fillId="0" borderId="84" xfId="0" applyFont="1" applyBorder="1" applyAlignment="1" applyProtection="1">
      <alignment horizontal="center" vertical="center" wrapText="1" shrinkToFit="1"/>
      <protection hidden="1"/>
    </xf>
    <xf numFmtId="0" fontId="12" fillId="0" borderId="20" xfId="0" applyFont="1" applyBorder="1" applyAlignment="1" applyProtection="1">
      <alignment horizontal="center" vertical="center" wrapText="1" shrinkToFit="1"/>
      <protection hidden="1"/>
    </xf>
    <xf numFmtId="0" fontId="12" fillId="0" borderId="44" xfId="0" applyFont="1" applyBorder="1" applyAlignment="1" applyProtection="1">
      <alignment horizontal="center" vertical="center" wrapText="1" shrinkToFit="1"/>
      <protection hidden="1"/>
    </xf>
    <xf numFmtId="0" fontId="12" fillId="0" borderId="12" xfId="0" applyFont="1" applyBorder="1" applyAlignment="1" applyProtection="1">
      <alignment horizontal="center" vertical="center" wrapText="1" shrinkToFit="1"/>
      <protection hidden="1"/>
    </xf>
    <xf numFmtId="0" fontId="12" fillId="0" borderId="85" xfId="0" applyFont="1" applyBorder="1" applyAlignment="1" applyProtection="1">
      <alignment horizontal="center" vertical="center" wrapText="1" shrinkToFit="1"/>
      <protection hidden="1"/>
    </xf>
    <xf numFmtId="0" fontId="12" fillId="0" borderId="10" xfId="0" applyFont="1" applyBorder="1" applyAlignment="1" applyProtection="1">
      <alignment horizontal="center" vertical="center" wrapText="1" shrinkToFit="1"/>
      <protection hidden="1"/>
    </xf>
    <xf numFmtId="0" fontId="18" fillId="0" borderId="86"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8" fillId="0" borderId="71" xfId="11" applyNumberFormat="1" applyFont="1" applyFill="1" applyBorder="1" applyAlignment="1" applyProtection="1">
      <alignment horizontal="center" vertical="center" shrinkToFit="1"/>
      <protection hidden="1"/>
    </xf>
    <xf numFmtId="0" fontId="18" fillId="0" borderId="45" xfId="11" applyNumberFormat="1" applyFont="1" applyFill="1" applyBorder="1" applyAlignment="1" applyProtection="1">
      <alignment horizontal="center" vertical="center" shrinkToFit="1"/>
      <protection hidden="1"/>
    </xf>
    <xf numFmtId="0" fontId="12" fillId="0" borderId="88"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44"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85" xfId="0" applyFont="1" applyBorder="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12" fillId="0" borderId="84"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85"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88"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3" fillId="0" borderId="91" xfId="0" applyFont="1" applyBorder="1" applyAlignment="1" applyProtection="1">
      <alignment horizontal="center" vertical="center"/>
      <protection hidden="1"/>
    </xf>
    <xf numFmtId="38" fontId="13" fillId="0" borderId="92" xfId="0" applyNumberFormat="1" applyFont="1" applyBorder="1" applyAlignment="1" applyProtection="1">
      <alignment horizontal="center" vertical="center"/>
      <protection hidden="1"/>
    </xf>
    <xf numFmtId="38" fontId="13" fillId="0" borderId="93" xfId="0" applyNumberFormat="1" applyFont="1" applyBorder="1" applyAlignment="1" applyProtection="1">
      <alignment horizontal="center" vertical="center"/>
      <protection hidden="1"/>
    </xf>
    <xf numFmtId="38" fontId="13" fillId="0" borderId="24" xfId="0" applyNumberFormat="1" applyFont="1" applyBorder="1" applyAlignment="1" applyProtection="1">
      <alignment horizontal="center" vertical="center"/>
      <protection hidden="1"/>
    </xf>
    <xf numFmtId="38" fontId="13" fillId="0" borderId="94" xfId="0" applyNumberFormat="1" applyFont="1" applyBorder="1" applyAlignment="1" applyProtection="1">
      <alignment horizontal="center" vertical="center"/>
      <protection hidden="1"/>
    </xf>
    <xf numFmtId="0" fontId="18" fillId="6" borderId="79" xfId="78" applyFont="1" applyBorder="1" applyAlignment="1" applyProtection="1">
      <alignment horizontal="center" vertical="center"/>
      <protection hidden="1"/>
    </xf>
    <xf numFmtId="0" fontId="18" fillId="6" borderId="66" xfId="78" applyFont="1" applyBorder="1" applyAlignment="1" applyProtection="1">
      <alignment horizontal="center" vertical="center"/>
      <protection hidden="1"/>
    </xf>
    <xf numFmtId="0" fontId="18" fillId="6" borderId="68" xfId="78" applyFont="1" applyBorder="1" applyAlignment="1" applyProtection="1">
      <alignment horizontal="center" vertical="center"/>
      <protection hidden="1"/>
    </xf>
    <xf numFmtId="38" fontId="42" fillId="0" borderId="86" xfId="0" applyNumberFormat="1" applyFont="1" applyBorder="1" applyProtection="1">
      <alignment vertical="center"/>
      <protection hidden="1"/>
    </xf>
    <xf numFmtId="38" fontId="42" fillId="0" borderId="60" xfId="0" applyNumberFormat="1" applyFont="1" applyBorder="1" applyProtection="1">
      <alignment vertical="center"/>
      <protection hidden="1"/>
    </xf>
    <xf numFmtId="38" fontId="42" fillId="0" borderId="21" xfId="0" applyNumberFormat="1" applyFont="1" applyBorder="1" applyProtection="1">
      <alignment vertical="center"/>
      <protection hidden="1"/>
    </xf>
    <xf numFmtId="38" fontId="42" fillId="0" borderId="0" xfId="0" applyNumberFormat="1" applyFont="1" applyProtection="1">
      <alignment vertical="center"/>
      <protection hidden="1"/>
    </xf>
    <xf numFmtId="38" fontId="42" fillId="0" borderId="7" xfId="0" applyNumberFormat="1" applyFont="1" applyBorder="1" applyProtection="1">
      <alignment vertical="center"/>
      <protection hidden="1"/>
    </xf>
    <xf numFmtId="38" fontId="42" fillId="0" borderId="4" xfId="0" applyNumberFormat="1" applyFont="1" applyBorder="1" applyProtection="1">
      <alignment vertical="center"/>
      <protection hidden="1"/>
    </xf>
    <xf numFmtId="38" fontId="42" fillId="0" borderId="8" xfId="0" applyNumberFormat="1" applyFont="1" applyBorder="1" applyProtection="1">
      <alignment vertical="center"/>
      <protection hidden="1"/>
    </xf>
    <xf numFmtId="38" fontId="42" fillId="0" borderId="3" xfId="0" applyNumberFormat="1" applyFont="1" applyBorder="1" applyProtection="1">
      <alignment vertical="center"/>
      <protection hidden="1"/>
    </xf>
    <xf numFmtId="0" fontId="18" fillId="0" borderId="76" xfId="0" applyFont="1" applyBorder="1" applyAlignment="1" applyProtection="1">
      <alignment horizontal="center" vertical="center" shrinkToFit="1"/>
      <protection hidden="1"/>
    </xf>
    <xf numFmtId="0" fontId="18" fillId="0" borderId="48" xfId="0" applyFont="1" applyBorder="1" applyAlignment="1" applyProtection="1">
      <alignment horizontal="center" vertical="center" shrinkToFit="1"/>
      <protection hidden="1"/>
    </xf>
    <xf numFmtId="0" fontId="18" fillId="0" borderId="14" xfId="0" applyFont="1" applyBorder="1" applyAlignment="1" applyProtection="1">
      <alignment horizontal="center" vertical="center" shrinkToFit="1"/>
      <protection hidden="1"/>
    </xf>
    <xf numFmtId="0" fontId="24" fillId="0" borderId="76" xfId="0" applyFont="1" applyBorder="1" applyAlignment="1" applyProtection="1">
      <alignment horizontal="center" vertical="center"/>
      <protection hidden="1"/>
    </xf>
    <xf numFmtId="0" fontId="24" fillId="0" borderId="48" xfId="0" applyFont="1" applyBorder="1" applyAlignment="1" applyProtection="1">
      <alignment horizontal="center" vertical="center"/>
      <protection hidden="1"/>
    </xf>
    <xf numFmtId="0" fontId="12" fillId="4" borderId="22" xfId="0" applyFont="1" applyFill="1" applyBorder="1" applyAlignment="1" applyProtection="1">
      <alignment horizontal="center" vertical="center"/>
      <protection hidden="1"/>
    </xf>
    <xf numFmtId="0" fontId="12" fillId="0" borderId="22" xfId="0" applyFont="1" applyBorder="1" applyAlignment="1" applyProtection="1">
      <alignment horizontal="center" vertical="center"/>
      <protection hidden="1"/>
    </xf>
    <xf numFmtId="0" fontId="12" fillId="7" borderId="22" xfId="79" applyNumberFormat="1" applyFont="1" applyBorder="1" applyAlignment="1" applyProtection="1">
      <alignment horizontal="center" vertical="center" shrinkToFit="1"/>
      <protection hidden="1"/>
    </xf>
    <xf numFmtId="180" fontId="18" fillId="0" borderId="95" xfId="0" applyNumberFormat="1" applyFont="1" applyBorder="1" applyAlignment="1" applyProtection="1">
      <alignment horizontal="center" vertical="center" shrinkToFit="1"/>
      <protection hidden="1"/>
    </xf>
    <xf numFmtId="180" fontId="18" fillId="0" borderId="43" xfId="0" applyNumberFormat="1" applyFont="1" applyBorder="1" applyAlignment="1" applyProtection="1">
      <alignment horizontal="center" vertical="center" shrinkToFit="1"/>
      <protection hidden="1"/>
    </xf>
    <xf numFmtId="180" fontId="18" fillId="0" borderId="42" xfId="0" applyNumberFormat="1" applyFont="1" applyBorder="1" applyAlignment="1" applyProtection="1">
      <alignment horizontal="center" vertical="center" shrinkToFit="1"/>
      <protection hidden="1"/>
    </xf>
    <xf numFmtId="177" fontId="18" fillId="0" borderId="80" xfId="11" applyNumberFormat="1" applyFont="1" applyFill="1" applyBorder="1" applyAlignment="1" applyProtection="1">
      <alignment horizontal="right" vertical="center" shrinkToFit="1"/>
      <protection locked="0"/>
    </xf>
    <xf numFmtId="177" fontId="18" fillId="0" borderId="81" xfId="11" applyNumberFormat="1" applyFont="1" applyFill="1" applyBorder="1" applyAlignment="1" applyProtection="1">
      <alignment horizontal="right" vertical="center" shrinkToFit="1"/>
      <protection locked="0"/>
    </xf>
    <xf numFmtId="49" fontId="12" fillId="0" borderId="80" xfId="0" applyNumberFormat="1" applyFont="1" applyBorder="1" applyAlignment="1" applyProtection="1">
      <alignment horizontal="center" vertical="center" shrinkToFit="1"/>
      <protection locked="0"/>
    </xf>
    <xf numFmtId="49" fontId="12" fillId="0" borderId="81" xfId="0" applyNumberFormat="1" applyFont="1" applyBorder="1" applyAlignment="1" applyProtection="1">
      <alignment horizontal="center" vertical="center" shrinkToFit="1"/>
      <protection locked="0"/>
    </xf>
    <xf numFmtId="49" fontId="12" fillId="0" borderId="82" xfId="0" applyNumberFormat="1" applyFont="1" applyBorder="1" applyAlignment="1" applyProtection="1">
      <alignment horizontal="center" vertical="center" shrinkToFit="1"/>
      <protection locked="0"/>
    </xf>
    <xf numFmtId="180" fontId="18" fillId="0" borderId="80" xfId="0" applyNumberFormat="1" applyFont="1" applyBorder="1" applyAlignment="1" applyProtection="1">
      <alignment horizontal="right" vertical="center" shrinkToFit="1"/>
      <protection hidden="1"/>
    </xf>
    <xf numFmtId="180" fontId="18" fillId="0" borderId="81" xfId="0" applyNumberFormat="1" applyFont="1" applyBorder="1" applyAlignment="1" applyProtection="1">
      <alignment horizontal="right" vertical="center" shrinkToFit="1"/>
      <protection hidden="1"/>
    </xf>
    <xf numFmtId="180" fontId="18" fillId="0" borderId="82" xfId="0" applyNumberFormat="1" applyFont="1" applyBorder="1" applyAlignment="1" applyProtection="1">
      <alignment horizontal="right" vertical="center" shrinkToFit="1"/>
      <protection hidden="1"/>
    </xf>
    <xf numFmtId="179" fontId="18" fillId="0" borderId="80" xfId="0" applyNumberFormat="1" applyFont="1" applyBorder="1" applyAlignment="1" applyProtection="1">
      <alignment horizontal="right" vertical="center" shrinkToFit="1"/>
      <protection locked="0"/>
    </xf>
    <xf numFmtId="179" fontId="18" fillId="0" borderId="82" xfId="0" applyNumberFormat="1" applyFont="1" applyBorder="1" applyAlignment="1" applyProtection="1">
      <alignment horizontal="right" vertical="center" shrinkToFit="1"/>
      <protection locked="0"/>
    </xf>
    <xf numFmtId="180" fontId="18" fillId="0" borderId="59" xfId="0" applyNumberFormat="1" applyFont="1" applyBorder="1" applyAlignment="1" applyProtection="1">
      <alignment horizontal="center" vertical="center" shrinkToFit="1"/>
      <protection hidden="1"/>
    </xf>
    <xf numFmtId="180" fontId="18" fillId="0" borderId="60" xfId="0" applyNumberFormat="1" applyFont="1" applyBorder="1" applyAlignment="1" applyProtection="1">
      <alignment horizontal="center" vertical="center" shrinkToFit="1"/>
      <protection hidden="1"/>
    </xf>
    <xf numFmtId="180" fontId="18" fillId="0" borderId="96" xfId="0" applyNumberFormat="1" applyFont="1" applyBorder="1" applyAlignment="1" applyProtection="1">
      <alignment horizontal="center" vertical="center" shrinkToFit="1"/>
      <protection hidden="1"/>
    </xf>
    <xf numFmtId="0" fontId="18" fillId="0" borderId="87"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2" fillId="0" borderId="89" xfId="0" applyFont="1" applyBorder="1" applyAlignment="1" applyProtection="1">
      <alignment horizontal="center" vertical="center" shrinkToFit="1"/>
      <protection hidden="1"/>
    </xf>
    <xf numFmtId="0" fontId="12" fillId="0" borderId="18" xfId="0" applyFont="1" applyBorder="1" applyAlignment="1" applyProtection="1">
      <alignment horizontal="center" vertical="center" shrinkToFit="1"/>
      <protection hidden="1"/>
    </xf>
    <xf numFmtId="49" fontId="12" fillId="0" borderId="90" xfId="0" applyNumberFormat="1" applyFont="1" applyBorder="1" applyAlignment="1" applyProtection="1">
      <alignment horizontal="center" vertical="center" shrinkToFit="1"/>
      <protection hidden="1"/>
    </xf>
    <xf numFmtId="49" fontId="12" fillId="0" borderId="81" xfId="0" applyNumberFormat="1" applyFont="1" applyBorder="1" applyAlignment="1" applyProtection="1">
      <alignment horizontal="center" vertical="center" shrinkToFit="1"/>
      <protection hidden="1"/>
    </xf>
    <xf numFmtId="49" fontId="12" fillId="0" borderId="82" xfId="0" applyNumberFormat="1" applyFont="1" applyBorder="1" applyAlignment="1" applyProtection="1">
      <alignment horizontal="center" vertical="center" shrinkToFit="1"/>
      <protection hidden="1"/>
    </xf>
    <xf numFmtId="0" fontId="12" fillId="4" borderId="79" xfId="0" applyFont="1" applyFill="1" applyBorder="1" applyAlignment="1" applyProtection="1">
      <alignment horizontal="center" vertical="center" wrapText="1"/>
      <protection hidden="1"/>
    </xf>
    <xf numFmtId="0" fontId="12" fillId="4" borderId="66" xfId="0" applyFont="1" applyFill="1" applyBorder="1" applyAlignment="1" applyProtection="1">
      <alignment horizontal="center" vertical="center" wrapText="1"/>
      <protection hidden="1"/>
    </xf>
    <xf numFmtId="0" fontId="12" fillId="4" borderId="78" xfId="0" applyFont="1" applyFill="1" applyBorder="1" applyAlignment="1" applyProtection="1">
      <alignment horizontal="center" vertical="center" wrapText="1"/>
      <protection hidden="1"/>
    </xf>
    <xf numFmtId="0" fontId="18" fillId="6" borderId="79" xfId="78" applyFont="1" applyBorder="1" applyAlignment="1" applyProtection="1">
      <alignment horizontal="center" vertical="center" wrapText="1"/>
      <protection hidden="1"/>
    </xf>
    <xf numFmtId="0" fontId="18" fillId="6" borderId="67" xfId="78" applyFont="1" applyBorder="1" applyAlignment="1" applyProtection="1">
      <alignment horizontal="center" vertical="center"/>
      <protection hidden="1"/>
    </xf>
    <xf numFmtId="0" fontId="12" fillId="6" borderId="65" xfId="78" applyFont="1" applyBorder="1" applyAlignment="1" applyProtection="1">
      <alignment horizontal="center" vertical="center"/>
      <protection hidden="1"/>
    </xf>
    <xf numFmtId="0" fontId="12" fillId="6" borderId="67" xfId="78" applyFont="1" applyBorder="1" applyAlignment="1" applyProtection="1">
      <alignment horizontal="center" vertical="center"/>
      <protection hidden="1"/>
    </xf>
    <xf numFmtId="0" fontId="18" fillId="6" borderId="78" xfId="78" applyFont="1" applyBorder="1" applyAlignment="1" applyProtection="1">
      <alignment horizontal="center" vertical="center"/>
      <protection hidden="1"/>
    </xf>
    <xf numFmtId="0" fontId="18" fillId="0" borderId="83" xfId="0" applyFont="1" applyBorder="1" applyAlignment="1" applyProtection="1">
      <alignment horizontal="center" vertical="center" shrinkToFit="1"/>
      <protection hidden="1"/>
    </xf>
    <xf numFmtId="0" fontId="18" fillId="0" borderId="29" xfId="0" applyFont="1" applyBorder="1" applyAlignment="1" applyProtection="1">
      <alignment horizontal="center" vertical="center" shrinkToFit="1"/>
      <protection hidden="1"/>
    </xf>
    <xf numFmtId="0" fontId="18" fillId="0" borderId="13" xfId="0" applyFont="1" applyBorder="1" applyAlignment="1" applyProtection="1">
      <alignment horizontal="center" vertical="center" shrinkToFit="1"/>
      <protection hidden="1"/>
    </xf>
    <xf numFmtId="0" fontId="24" fillId="0" borderId="83" xfId="0" applyFont="1" applyBorder="1" applyAlignment="1" applyProtection="1">
      <alignment horizontal="center" vertical="center"/>
      <protection hidden="1"/>
    </xf>
    <xf numFmtId="0" fontId="24" fillId="0" borderId="29" xfId="0" applyFont="1" applyBorder="1" applyAlignment="1" applyProtection="1">
      <alignment horizontal="center" vertical="center"/>
      <protection hidden="1"/>
    </xf>
    <xf numFmtId="0" fontId="24" fillId="0" borderId="83" xfId="0" applyFont="1" applyBorder="1" applyProtection="1">
      <alignment vertical="center"/>
      <protection hidden="1"/>
    </xf>
    <xf numFmtId="0" fontId="24" fillId="0" borderId="29" xfId="0" applyFont="1" applyBorder="1" applyProtection="1">
      <alignment vertical="center"/>
      <protection hidden="1"/>
    </xf>
    <xf numFmtId="0" fontId="13" fillId="0" borderId="71" xfId="0" applyFont="1" applyBorder="1" applyAlignment="1" applyProtection="1">
      <alignment horizontal="center" vertical="center"/>
      <protection hidden="1"/>
    </xf>
    <xf numFmtId="0" fontId="13" fillId="0" borderId="45" xfId="0" applyFont="1" applyBorder="1" applyAlignment="1" applyProtection="1">
      <alignment horizontal="center" vertical="center"/>
      <protection hidden="1"/>
    </xf>
    <xf numFmtId="38" fontId="24" fillId="0" borderId="29" xfId="0" applyNumberFormat="1" applyFont="1" applyBorder="1" applyProtection="1">
      <alignment vertical="center"/>
      <protection hidden="1"/>
    </xf>
    <xf numFmtId="38" fontId="25" fillId="0" borderId="83" xfId="0" applyNumberFormat="1" applyFont="1" applyBorder="1" applyAlignment="1" applyProtection="1">
      <alignment horizontal="right" vertical="center"/>
      <protection hidden="1"/>
    </xf>
    <xf numFmtId="38" fontId="25" fillId="0" borderId="29" xfId="0" applyNumberFormat="1" applyFont="1" applyBorder="1" applyAlignment="1" applyProtection="1">
      <alignment horizontal="right" vertical="center"/>
      <protection hidden="1"/>
    </xf>
    <xf numFmtId="0" fontId="18" fillId="0" borderId="97" xfId="0" applyFont="1" applyBorder="1" applyAlignment="1" applyProtection="1">
      <alignment horizontal="center" vertical="center" shrinkToFit="1"/>
      <protection hidden="1"/>
    </xf>
    <xf numFmtId="0" fontId="18" fillId="0" borderId="30" xfId="0" applyFont="1" applyBorder="1" applyAlignment="1" applyProtection="1">
      <alignment horizontal="center" vertical="center" shrinkToFit="1"/>
      <protection hidden="1"/>
    </xf>
    <xf numFmtId="0" fontId="18" fillId="0" borderId="11" xfId="0" applyFont="1" applyBorder="1" applyAlignment="1" applyProtection="1">
      <alignment horizontal="center" vertical="center" shrinkToFit="1"/>
      <protection hidden="1"/>
    </xf>
    <xf numFmtId="0" fontId="24" fillId="0" borderId="97" xfId="0" applyFont="1" applyBorder="1" applyAlignment="1" applyProtection="1">
      <alignment horizontal="center" vertical="center"/>
      <protection hidden="1"/>
    </xf>
    <xf numFmtId="0" fontId="24" fillId="0" borderId="30" xfId="0" applyFont="1" applyBorder="1" applyAlignment="1" applyProtection="1">
      <alignment horizontal="center" vertical="center"/>
      <protection hidden="1"/>
    </xf>
    <xf numFmtId="0" fontId="24" fillId="0" borderId="97" xfId="0" applyFont="1" applyBorder="1" applyProtection="1">
      <alignment vertical="center"/>
      <protection hidden="1"/>
    </xf>
    <xf numFmtId="0" fontId="24" fillId="0" borderId="30" xfId="0" applyFont="1" applyBorder="1" applyProtection="1">
      <alignment vertical="center"/>
      <protection hidden="1"/>
    </xf>
    <xf numFmtId="0" fontId="13" fillId="0" borderId="98" xfId="0" applyFont="1" applyBorder="1" applyAlignment="1" applyProtection="1">
      <alignment horizontal="center" vertical="center"/>
      <protection hidden="1"/>
    </xf>
    <xf numFmtId="0" fontId="13" fillId="0" borderId="38" xfId="0" applyFont="1" applyBorder="1" applyAlignment="1" applyProtection="1">
      <alignment horizontal="center" vertical="center"/>
      <protection hidden="1"/>
    </xf>
    <xf numFmtId="38" fontId="24" fillId="0" borderId="30" xfId="0" applyNumberFormat="1" applyFont="1" applyBorder="1" applyProtection="1">
      <alignment vertical="center"/>
      <protection hidden="1"/>
    </xf>
    <xf numFmtId="38" fontId="25" fillId="0" borderId="97" xfId="0" applyNumberFormat="1" applyFont="1" applyBorder="1" applyAlignment="1" applyProtection="1">
      <alignment horizontal="right" vertical="center"/>
      <protection hidden="1"/>
    </xf>
    <xf numFmtId="38" fontId="25" fillId="0" borderId="30" xfId="0" applyNumberFormat="1" applyFont="1" applyBorder="1" applyAlignment="1" applyProtection="1">
      <alignment horizontal="right" vertical="center"/>
      <protection hidden="1"/>
    </xf>
    <xf numFmtId="0" fontId="24" fillId="0" borderId="99" xfId="0" applyFont="1" applyBorder="1" applyAlignment="1" applyProtection="1">
      <alignment horizontal="center" vertical="center"/>
      <protection hidden="1"/>
    </xf>
    <xf numFmtId="0" fontId="24" fillId="0" borderId="31" xfId="0" applyFont="1" applyBorder="1" applyAlignment="1" applyProtection="1">
      <alignment horizontal="center" vertical="center"/>
      <protection hidden="1"/>
    </xf>
    <xf numFmtId="0" fontId="24" fillId="0" borderId="76" xfId="0" applyFont="1" applyBorder="1" applyProtection="1">
      <alignment vertical="center"/>
      <protection hidden="1"/>
    </xf>
    <xf numFmtId="0" fontId="24" fillId="0" borderId="48" xfId="0" applyFont="1" applyBorder="1" applyProtection="1">
      <alignment vertical="center"/>
      <protection hidden="1"/>
    </xf>
    <xf numFmtId="0" fontId="13" fillId="0" borderId="72" xfId="0" applyFont="1" applyBorder="1" applyAlignment="1" applyProtection="1">
      <alignment horizontal="center" vertical="center"/>
      <protection hidden="1"/>
    </xf>
    <xf numFmtId="0" fontId="13" fillId="0" borderId="41" xfId="0" applyFont="1" applyBorder="1" applyAlignment="1" applyProtection="1">
      <alignment horizontal="center" vertical="center"/>
      <protection hidden="1"/>
    </xf>
    <xf numFmtId="38" fontId="24" fillId="0" borderId="48" xfId="0" applyNumberFormat="1" applyFont="1" applyBorder="1" applyProtection="1">
      <alignment vertical="center"/>
      <protection hidden="1"/>
    </xf>
    <xf numFmtId="38" fontId="25" fillId="0" borderId="76" xfId="0" applyNumberFormat="1" applyFont="1" applyBorder="1" applyAlignment="1" applyProtection="1">
      <alignment horizontal="right" vertical="center"/>
      <protection hidden="1"/>
    </xf>
    <xf numFmtId="38" fontId="25" fillId="0" borderId="48" xfId="0" applyNumberFormat="1" applyFont="1" applyBorder="1" applyAlignment="1" applyProtection="1">
      <alignment horizontal="right" vertical="center"/>
      <protection hidden="1"/>
    </xf>
    <xf numFmtId="0" fontId="18" fillId="0" borderId="75" xfId="0" applyFont="1" applyBorder="1" applyAlignment="1" applyProtection="1">
      <alignment horizontal="center" vertical="center" shrinkToFit="1"/>
      <protection hidden="1"/>
    </xf>
    <xf numFmtId="0" fontId="18" fillId="0" borderId="49" xfId="0" applyFont="1" applyBorder="1" applyAlignment="1" applyProtection="1">
      <alignment horizontal="center" vertical="center" shrinkToFit="1"/>
      <protection hidden="1"/>
    </xf>
    <xf numFmtId="0" fontId="18" fillId="0" borderId="17" xfId="0" applyFont="1" applyBorder="1" applyAlignment="1" applyProtection="1">
      <alignment horizontal="center" vertical="center" shrinkToFit="1"/>
      <protection hidden="1"/>
    </xf>
    <xf numFmtId="0" fontId="24" fillId="0" borderId="75" xfId="0" applyFont="1" applyBorder="1" applyAlignment="1" applyProtection="1">
      <alignment horizontal="center" vertical="center"/>
      <protection hidden="1"/>
    </xf>
    <xf numFmtId="0" fontId="24" fillId="0" borderId="49" xfId="0" applyFont="1" applyBorder="1" applyAlignment="1" applyProtection="1">
      <alignment horizontal="center" vertical="center"/>
      <protection hidden="1"/>
    </xf>
    <xf numFmtId="0" fontId="24" fillId="0" borderId="75" xfId="0" applyFont="1" applyBorder="1" applyProtection="1">
      <alignment vertical="center"/>
      <protection hidden="1"/>
    </xf>
    <xf numFmtId="0" fontId="24" fillId="0" borderId="49" xfId="0" applyFont="1" applyBorder="1" applyProtection="1">
      <alignment vertical="center"/>
      <protection hidden="1"/>
    </xf>
    <xf numFmtId="0" fontId="13" fillId="0" borderId="69" xfId="0" applyFont="1" applyBorder="1" applyAlignment="1" applyProtection="1">
      <alignment horizontal="center" vertical="center"/>
      <protection hidden="1"/>
    </xf>
    <xf numFmtId="0" fontId="13" fillId="0" borderId="70" xfId="0" applyFont="1" applyBorder="1" applyAlignment="1" applyProtection="1">
      <alignment horizontal="center" vertical="center"/>
      <protection hidden="1"/>
    </xf>
    <xf numFmtId="38" fontId="24" fillId="0" borderId="4" xfId="0" applyNumberFormat="1" applyFont="1" applyBorder="1" applyProtection="1">
      <alignment vertical="center"/>
      <protection hidden="1"/>
    </xf>
    <xf numFmtId="38" fontId="25" fillId="0" borderId="75" xfId="0" applyNumberFormat="1" applyFont="1" applyBorder="1" applyAlignment="1" applyProtection="1">
      <alignment horizontal="right" vertical="center"/>
      <protection hidden="1"/>
    </xf>
    <xf numFmtId="38" fontId="25" fillId="0" borderId="49" xfId="0" applyNumberFormat="1" applyFont="1" applyBorder="1" applyAlignment="1" applyProtection="1">
      <alignment horizontal="right" vertical="center"/>
      <protection hidden="1"/>
    </xf>
    <xf numFmtId="0" fontId="18" fillId="0" borderId="99" xfId="0" applyFont="1" applyBorder="1" applyAlignment="1" applyProtection="1">
      <alignment horizontal="center" vertical="center" shrinkToFit="1"/>
      <protection hidden="1"/>
    </xf>
    <xf numFmtId="0" fontId="18" fillId="0" borderId="31" xfId="0" applyFont="1" applyBorder="1" applyAlignment="1" applyProtection="1">
      <alignment horizontal="center" vertical="center" shrinkToFit="1"/>
      <protection hidden="1"/>
    </xf>
    <xf numFmtId="0" fontId="18" fillId="0" borderId="15" xfId="0" applyFont="1" applyBorder="1" applyAlignment="1" applyProtection="1">
      <alignment horizontal="center" vertical="center" shrinkToFit="1"/>
      <protection hidden="1"/>
    </xf>
    <xf numFmtId="0" fontId="24" fillId="0" borderId="100" xfId="0" applyFont="1" applyBorder="1" applyProtection="1">
      <alignment vertical="center"/>
      <protection hidden="1"/>
    </xf>
    <xf numFmtId="0" fontId="24" fillId="0" borderId="101" xfId="0" applyFont="1" applyBorder="1" applyProtection="1">
      <alignment vertical="center"/>
      <protection hidden="1"/>
    </xf>
    <xf numFmtId="38" fontId="24" fillId="0" borderId="3" xfId="0" applyNumberFormat="1" applyFont="1" applyBorder="1" applyProtection="1">
      <alignment vertical="center"/>
      <protection hidden="1"/>
    </xf>
    <xf numFmtId="0" fontId="24" fillId="0" borderId="102" xfId="0" applyFont="1" applyBorder="1" applyAlignment="1" applyProtection="1">
      <alignment horizontal="center" vertical="center"/>
      <protection hidden="1"/>
    </xf>
    <xf numFmtId="0" fontId="24" fillId="0" borderId="103" xfId="0" applyFont="1" applyBorder="1" applyAlignment="1" applyProtection="1">
      <alignment horizontal="center" vertical="center"/>
      <protection hidden="1"/>
    </xf>
    <xf numFmtId="0" fontId="20" fillId="6" borderId="104" xfId="78" applyFont="1" applyBorder="1" applyAlignment="1" applyProtection="1">
      <alignment horizontal="right" vertical="center"/>
      <protection hidden="1"/>
    </xf>
    <xf numFmtId="0" fontId="20" fillId="6" borderId="105" xfId="78" applyFont="1" applyBorder="1" applyAlignment="1" applyProtection="1">
      <alignment horizontal="right" vertical="center"/>
      <protection hidden="1"/>
    </xf>
    <xf numFmtId="38" fontId="42" fillId="0" borderId="106" xfId="0" applyNumberFormat="1" applyFont="1" applyBorder="1" applyProtection="1">
      <alignment vertical="center"/>
      <protection hidden="1"/>
    </xf>
    <xf numFmtId="38" fontId="42" fillId="0" borderId="105" xfId="0" applyNumberFormat="1" applyFont="1" applyBorder="1" applyProtection="1">
      <alignment vertical="center"/>
      <protection hidden="1"/>
    </xf>
    <xf numFmtId="0" fontId="20" fillId="6" borderId="107" xfId="78" applyFont="1" applyBorder="1" applyAlignment="1" applyProtection="1">
      <alignment horizontal="center" vertical="center"/>
      <protection hidden="1"/>
    </xf>
    <xf numFmtId="0" fontId="20" fillId="6" borderId="108" xfId="78" applyFont="1" applyBorder="1" applyAlignment="1" applyProtection="1">
      <alignment horizontal="center" vertical="center"/>
      <protection hidden="1"/>
    </xf>
    <xf numFmtId="0" fontId="20" fillId="0" borderId="108" xfId="0" applyFont="1" applyBorder="1" applyAlignment="1" applyProtection="1">
      <alignment horizontal="center" vertical="center"/>
      <protection hidden="1"/>
    </xf>
    <xf numFmtId="0" fontId="20" fillId="0" borderId="109" xfId="0" applyFont="1" applyBorder="1" applyAlignment="1" applyProtection="1">
      <alignment horizontal="center" vertical="center"/>
      <protection hidden="1"/>
    </xf>
    <xf numFmtId="0" fontId="13" fillId="0" borderId="110" xfId="0" applyFont="1" applyBorder="1" applyAlignment="1" applyProtection="1">
      <alignment horizontal="center" vertical="center"/>
      <protection hidden="1"/>
    </xf>
    <xf numFmtId="0" fontId="13" fillId="0" borderId="46" xfId="0" applyFont="1" applyBorder="1" applyAlignment="1" applyProtection="1">
      <alignment horizontal="center" vertical="center"/>
      <protection hidden="1"/>
    </xf>
    <xf numFmtId="38" fontId="24" fillId="0" borderId="0" xfId="0" applyNumberFormat="1" applyFont="1" applyProtection="1">
      <alignment vertical="center"/>
      <protection hidden="1"/>
    </xf>
    <xf numFmtId="38" fontId="25" fillId="0" borderId="99" xfId="0" applyNumberFormat="1" applyFont="1" applyBorder="1" applyAlignment="1" applyProtection="1">
      <alignment horizontal="right" vertical="center"/>
      <protection hidden="1"/>
    </xf>
    <xf numFmtId="38" fontId="25" fillId="0" borderId="31" xfId="0" applyNumberFormat="1" applyFont="1" applyBorder="1" applyAlignment="1" applyProtection="1">
      <alignment horizontal="right" vertical="center"/>
      <protection hidden="1"/>
    </xf>
    <xf numFmtId="38" fontId="24" fillId="0" borderId="31" xfId="0" applyNumberFormat="1" applyFont="1" applyBorder="1" applyProtection="1">
      <alignment vertical="center"/>
      <protection hidden="1"/>
    </xf>
    <xf numFmtId="0" fontId="7" fillId="4" borderId="119" xfId="0" applyFont="1" applyFill="1" applyBorder="1" applyAlignment="1" applyProtection="1">
      <alignment horizontal="center" vertical="center"/>
      <protection hidden="1"/>
    </xf>
    <xf numFmtId="0" fontId="7" fillId="4" borderId="91" xfId="0" applyFont="1" applyFill="1" applyBorder="1" applyAlignment="1" applyProtection="1">
      <alignment horizontal="center" vertical="center"/>
      <protection hidden="1"/>
    </xf>
    <xf numFmtId="0" fontId="7" fillId="4" borderId="141" xfId="0" applyFont="1" applyFill="1" applyBorder="1" applyAlignment="1" applyProtection="1">
      <alignment horizontal="center" vertical="center"/>
      <protection hidden="1"/>
    </xf>
    <xf numFmtId="0" fontId="7" fillId="4" borderId="89" xfId="0" applyFont="1" applyFill="1" applyBorder="1" applyAlignment="1" applyProtection="1">
      <alignment horizontal="center" vertical="center"/>
      <protection hidden="1"/>
    </xf>
    <xf numFmtId="0" fontId="7" fillId="4" borderId="43"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19" fillId="2" borderId="142" xfId="0" applyFont="1" applyFill="1" applyBorder="1" applyAlignment="1" applyProtection="1">
      <alignment horizontal="center" vertical="center" wrapText="1"/>
      <protection hidden="1"/>
    </xf>
    <xf numFmtId="0" fontId="19" fillId="2" borderId="91" xfId="0" applyFont="1" applyFill="1" applyBorder="1" applyAlignment="1" applyProtection="1">
      <alignment horizontal="center" vertical="center"/>
      <protection hidden="1"/>
    </xf>
    <xf numFmtId="0" fontId="19" fillId="2" borderId="125" xfId="0" applyFont="1" applyFill="1" applyBorder="1" applyAlignment="1" applyProtection="1">
      <alignment horizontal="center" vertical="center"/>
      <protection hidden="1"/>
    </xf>
    <xf numFmtId="0" fontId="19" fillId="2" borderId="87" xfId="0" applyFont="1" applyFill="1" applyBorder="1" applyAlignment="1" applyProtection="1">
      <alignment horizontal="center" vertical="center"/>
      <protection hidden="1"/>
    </xf>
    <xf numFmtId="0" fontId="19" fillId="2" borderId="43" xfId="0" applyFont="1" applyFill="1" applyBorder="1" applyAlignment="1" applyProtection="1">
      <alignment horizontal="center" vertical="center"/>
      <protection hidden="1"/>
    </xf>
    <xf numFmtId="0" fontId="19" fillId="2" borderId="143" xfId="0" applyFont="1" applyFill="1" applyBorder="1" applyAlignment="1" applyProtection="1">
      <alignment horizontal="center" vertical="center"/>
      <protection hidden="1"/>
    </xf>
    <xf numFmtId="49" fontId="12" fillId="0" borderId="98" xfId="0" applyNumberFormat="1" applyFont="1" applyBorder="1" applyAlignment="1" applyProtection="1">
      <alignment vertical="center" shrinkToFit="1"/>
      <protection locked="0"/>
    </xf>
    <xf numFmtId="49" fontId="12" fillId="0" borderId="30" xfId="0" applyNumberFormat="1" applyFont="1" applyBorder="1" applyAlignment="1" applyProtection="1">
      <alignment vertical="center" shrinkToFit="1"/>
      <protection locked="0"/>
    </xf>
    <xf numFmtId="49" fontId="12" fillId="0" borderId="38" xfId="0" applyNumberFormat="1" applyFont="1" applyBorder="1" applyAlignment="1" applyProtection="1">
      <alignment vertical="center" shrinkToFit="1"/>
      <protection locked="0"/>
    </xf>
    <xf numFmtId="0" fontId="18" fillId="0" borderId="98"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shrinkToFit="1"/>
      <protection hidden="1"/>
    </xf>
    <xf numFmtId="179" fontId="18" fillId="2" borderId="98" xfId="10" applyNumberFormat="1" applyFont="1" applyFill="1" applyBorder="1" applyAlignment="1" applyProtection="1">
      <alignment vertical="center" shrinkToFit="1"/>
      <protection locked="0"/>
    </xf>
    <xf numFmtId="179" fontId="18" fillId="2" borderId="30" xfId="10" applyNumberFormat="1" applyFont="1" applyFill="1" applyBorder="1" applyAlignment="1" applyProtection="1">
      <alignment vertical="center" shrinkToFit="1"/>
      <protection locked="0"/>
    </xf>
    <xf numFmtId="0" fontId="7" fillId="4" borderId="61" xfId="0" applyFont="1" applyFill="1" applyBorder="1" applyAlignment="1" applyProtection="1">
      <alignment horizontal="center" vertical="center"/>
      <protection hidden="1"/>
    </xf>
    <xf numFmtId="0" fontId="7" fillId="4" borderId="62" xfId="0" applyFont="1" applyFill="1" applyBorder="1" applyAlignment="1" applyProtection="1">
      <alignment horizontal="center" vertical="center"/>
      <protection hidden="1"/>
    </xf>
    <xf numFmtId="0" fontId="7" fillId="4" borderId="63" xfId="0" applyFont="1" applyFill="1" applyBorder="1" applyAlignment="1" applyProtection="1">
      <alignment horizontal="center" vertical="center"/>
      <protection hidden="1"/>
    </xf>
    <xf numFmtId="0" fontId="19" fillId="2" borderId="114" xfId="0" applyFont="1" applyFill="1" applyBorder="1" applyAlignment="1" applyProtection="1">
      <alignment horizontal="center" vertical="center"/>
      <protection hidden="1"/>
    </xf>
    <xf numFmtId="0" fontId="19" fillId="2" borderId="62" xfId="0" applyFont="1" applyFill="1" applyBorder="1" applyAlignment="1" applyProtection="1">
      <alignment horizontal="center" vertical="center"/>
      <protection hidden="1"/>
    </xf>
    <xf numFmtId="0" fontId="19" fillId="2" borderId="64" xfId="0" applyFont="1" applyFill="1" applyBorder="1" applyAlignment="1" applyProtection="1">
      <alignment horizontal="center" vertical="center"/>
      <protection hidden="1"/>
    </xf>
    <xf numFmtId="49" fontId="18" fillId="0" borderId="111" xfId="0" applyNumberFormat="1" applyFont="1" applyBorder="1" applyAlignment="1" applyProtection="1">
      <alignment horizontal="center" vertical="center" shrinkToFit="1"/>
      <protection locked="0"/>
    </xf>
    <xf numFmtId="49" fontId="18" fillId="0" borderId="30" xfId="0" applyNumberFormat="1" applyFont="1" applyBorder="1" applyAlignment="1" applyProtection="1">
      <alignment horizontal="center" vertical="center" shrinkToFit="1"/>
      <protection locked="0"/>
    </xf>
    <xf numFmtId="49" fontId="18" fillId="0" borderId="38" xfId="0" applyNumberFormat="1" applyFont="1" applyBorder="1" applyAlignment="1" applyProtection="1">
      <alignment horizontal="center" vertical="center" shrinkToFit="1"/>
      <protection locked="0"/>
    </xf>
    <xf numFmtId="0" fontId="12" fillId="7" borderId="123" xfId="79" applyNumberFormat="1" applyFont="1" applyBorder="1" applyAlignment="1" applyProtection="1">
      <alignment horizontal="center" vertical="center" wrapText="1"/>
      <protection hidden="1"/>
    </xf>
    <xf numFmtId="0" fontId="12" fillId="7" borderId="91" xfId="79" applyNumberFormat="1" applyFont="1" applyBorder="1" applyAlignment="1" applyProtection="1">
      <alignment horizontal="center" vertical="center" wrapText="1"/>
      <protection hidden="1"/>
    </xf>
    <xf numFmtId="0" fontId="12" fillId="7" borderId="120" xfId="79" applyNumberFormat="1" applyFont="1" applyBorder="1" applyAlignment="1" applyProtection="1">
      <alignment horizontal="center" vertical="center" wrapText="1"/>
      <protection hidden="1"/>
    </xf>
    <xf numFmtId="0" fontId="12" fillId="7" borderId="124" xfId="79" applyNumberFormat="1" applyFont="1" applyBorder="1" applyAlignment="1" applyProtection="1">
      <alignment horizontal="center" vertical="center" wrapText="1"/>
      <protection hidden="1"/>
    </xf>
    <xf numFmtId="0" fontId="12" fillId="7" borderId="9" xfId="79" applyNumberFormat="1" applyFont="1" applyBorder="1" applyAlignment="1" applyProtection="1">
      <alignment horizontal="center" vertical="center" wrapText="1"/>
      <protection hidden="1"/>
    </xf>
    <xf numFmtId="0" fontId="12" fillId="7" borderId="122" xfId="79" applyNumberFormat="1" applyFont="1" applyBorder="1" applyAlignment="1" applyProtection="1">
      <alignment horizontal="center" vertical="center" wrapText="1"/>
      <protection hidden="1"/>
    </xf>
    <xf numFmtId="0" fontId="12" fillId="6" borderId="123" xfId="78" applyFont="1" applyBorder="1" applyAlignment="1" applyProtection="1">
      <alignment horizontal="center" vertical="center" shrinkToFit="1"/>
      <protection hidden="1"/>
    </xf>
    <xf numFmtId="0" fontId="12" fillId="6" borderId="120" xfId="78" applyFont="1" applyBorder="1" applyAlignment="1" applyProtection="1">
      <alignment horizontal="center" vertical="center" shrinkToFit="1"/>
      <protection hidden="1"/>
    </xf>
    <xf numFmtId="0" fontId="12" fillId="6" borderId="124" xfId="78" applyFont="1" applyBorder="1" applyAlignment="1" applyProtection="1">
      <alignment horizontal="center" vertical="center" shrinkToFit="1"/>
      <protection hidden="1"/>
    </xf>
    <xf numFmtId="0" fontId="12" fillId="6" borderId="122" xfId="78" applyFont="1" applyBorder="1" applyAlignment="1" applyProtection="1">
      <alignment horizontal="center" vertical="center" shrinkToFit="1"/>
      <protection hidden="1"/>
    </xf>
    <xf numFmtId="49" fontId="12" fillId="0" borderId="98" xfId="0" applyNumberFormat="1" applyFont="1" applyBorder="1" applyAlignment="1" applyProtection="1">
      <alignment horizontal="center" vertical="center" shrinkToFit="1"/>
      <protection locked="0"/>
    </xf>
    <xf numFmtId="49" fontId="12" fillId="0" borderId="30" xfId="0" applyNumberFormat="1" applyFont="1" applyBorder="1" applyAlignment="1" applyProtection="1">
      <alignment horizontal="center" vertical="center" shrinkToFit="1"/>
      <protection locked="0"/>
    </xf>
    <xf numFmtId="49" fontId="12" fillId="0" borderId="38" xfId="0" applyNumberFormat="1" applyFont="1" applyBorder="1" applyAlignment="1" applyProtection="1">
      <alignment horizontal="center" vertical="center" shrinkToFit="1"/>
      <protection locked="0"/>
    </xf>
    <xf numFmtId="0" fontId="12" fillId="7" borderId="127" xfId="79" applyNumberFormat="1" applyFont="1" applyBorder="1" applyAlignment="1" applyProtection="1">
      <alignment horizontal="center" vertical="center"/>
      <protection hidden="1"/>
    </xf>
    <xf numFmtId="0" fontId="12" fillId="7" borderId="128" xfId="79" applyNumberFormat="1" applyFont="1" applyBorder="1" applyAlignment="1" applyProtection="1">
      <alignment horizontal="center" vertical="center"/>
      <protection hidden="1"/>
    </xf>
    <xf numFmtId="0" fontId="12" fillId="7" borderId="129" xfId="79" applyNumberFormat="1" applyFont="1" applyBorder="1" applyAlignment="1" applyProtection="1">
      <alignment horizontal="center" vertical="center"/>
      <protection hidden="1"/>
    </xf>
    <xf numFmtId="0" fontId="12" fillId="7" borderId="118" xfId="79" applyNumberFormat="1" applyFont="1" applyBorder="1" applyAlignment="1" applyProtection="1">
      <alignment horizontal="center" vertical="center"/>
      <protection hidden="1"/>
    </xf>
    <xf numFmtId="0" fontId="12" fillId="7" borderId="101" xfId="79" applyNumberFormat="1" applyFont="1" applyBorder="1" applyAlignment="1" applyProtection="1">
      <alignment horizontal="center" vertical="center"/>
      <protection hidden="1"/>
    </xf>
    <xf numFmtId="179" fontId="18" fillId="2" borderId="71" xfId="10" applyNumberFormat="1" applyFont="1" applyFill="1" applyBorder="1" applyAlignment="1" applyProtection="1">
      <alignment vertical="center" shrinkToFit="1"/>
      <protection locked="0"/>
    </xf>
    <xf numFmtId="179" fontId="18" fillId="2" borderId="29" xfId="10" applyNumberFormat="1" applyFont="1" applyFill="1" applyBorder="1" applyAlignment="1" applyProtection="1">
      <alignment vertical="center" shrinkToFit="1"/>
      <protection locked="0"/>
    </xf>
    <xf numFmtId="179" fontId="18" fillId="0" borderId="98" xfId="10" applyNumberFormat="1" applyFont="1" applyFill="1" applyBorder="1" applyAlignment="1" applyProtection="1">
      <alignment vertical="center" shrinkToFit="1"/>
      <protection locked="0"/>
    </xf>
    <xf numFmtId="179" fontId="18" fillId="0" borderId="30" xfId="10" applyNumberFormat="1" applyFont="1" applyFill="1" applyBorder="1" applyAlignment="1" applyProtection="1">
      <alignment vertical="center" shrinkToFit="1"/>
      <protection locked="0"/>
    </xf>
    <xf numFmtId="179" fontId="18" fillId="0" borderId="38" xfId="10" applyNumberFormat="1" applyFont="1" applyFill="1" applyBorder="1" applyAlignment="1" applyProtection="1">
      <alignment vertical="center" shrinkToFit="1"/>
      <protection locked="0"/>
    </xf>
    <xf numFmtId="177" fontId="18" fillId="0" borderId="98" xfId="10" applyNumberFormat="1" applyFont="1" applyFill="1" applyBorder="1" applyAlignment="1" applyProtection="1">
      <alignment vertical="center" shrinkToFit="1"/>
      <protection hidden="1"/>
    </xf>
    <xf numFmtId="177" fontId="18" fillId="0" borderId="30" xfId="10" applyNumberFormat="1" applyFont="1" applyFill="1" applyBorder="1" applyAlignment="1" applyProtection="1">
      <alignment vertical="center" shrinkToFit="1"/>
      <protection hidden="1"/>
    </xf>
    <xf numFmtId="177" fontId="18" fillId="0" borderId="38" xfId="10" applyNumberFormat="1" applyFont="1" applyFill="1" applyBorder="1" applyAlignment="1" applyProtection="1">
      <alignment vertical="center" shrinkToFit="1"/>
      <protection hidden="1"/>
    </xf>
    <xf numFmtId="0" fontId="6" fillId="7" borderId="119" xfId="79" applyNumberFormat="1" applyFont="1" applyBorder="1" applyAlignment="1" applyProtection="1">
      <alignment horizontal="center" vertical="center" wrapText="1"/>
      <protection hidden="1"/>
    </xf>
    <xf numFmtId="0" fontId="6" fillId="7" borderId="91" xfId="79" applyNumberFormat="1" applyFont="1" applyBorder="1" applyAlignment="1" applyProtection="1">
      <alignment horizontal="center" vertical="center" wrapText="1"/>
      <protection hidden="1"/>
    </xf>
    <xf numFmtId="0" fontId="6" fillId="7" borderId="120" xfId="79" applyNumberFormat="1" applyFont="1" applyBorder="1" applyAlignment="1" applyProtection="1">
      <alignment horizontal="center" vertical="center" wrapText="1"/>
      <protection hidden="1"/>
    </xf>
    <xf numFmtId="0" fontId="6" fillId="7" borderId="121" xfId="79" applyNumberFormat="1" applyFont="1" applyBorder="1" applyAlignment="1" applyProtection="1">
      <alignment horizontal="center" vertical="center" wrapText="1"/>
      <protection hidden="1"/>
    </xf>
    <xf numFmtId="0" fontId="6" fillId="7" borderId="9" xfId="79" applyNumberFormat="1" applyFont="1" applyBorder="1" applyAlignment="1" applyProtection="1">
      <alignment horizontal="center" vertical="center" wrapText="1"/>
      <protection hidden="1"/>
    </xf>
    <xf numFmtId="0" fontId="6" fillId="7" borderId="122" xfId="79" applyNumberFormat="1" applyFont="1" applyBorder="1" applyAlignment="1" applyProtection="1">
      <alignment horizontal="center" vertical="center" wrapText="1"/>
      <protection hidden="1"/>
    </xf>
    <xf numFmtId="0" fontId="13" fillId="7" borderId="123" xfId="79" applyNumberFormat="1" applyFont="1" applyBorder="1" applyAlignment="1" applyProtection="1">
      <alignment horizontal="center" vertical="center" wrapText="1"/>
      <protection hidden="1"/>
    </xf>
    <xf numFmtId="0" fontId="13" fillId="7" borderId="91" xfId="79" applyNumberFormat="1" applyFont="1" applyBorder="1" applyAlignment="1" applyProtection="1">
      <alignment horizontal="center" vertical="center" wrapText="1"/>
      <protection hidden="1"/>
    </xf>
    <xf numFmtId="0" fontId="13" fillId="7" borderId="120" xfId="79" applyNumberFormat="1" applyFont="1" applyBorder="1" applyAlignment="1" applyProtection="1">
      <alignment horizontal="center" vertical="center" wrapText="1"/>
      <protection hidden="1"/>
    </xf>
    <xf numFmtId="0" fontId="13" fillId="7" borderId="124" xfId="79" applyNumberFormat="1" applyFont="1" applyBorder="1" applyAlignment="1" applyProtection="1">
      <alignment horizontal="center" vertical="center" wrapText="1"/>
      <protection hidden="1"/>
    </xf>
    <xf numFmtId="0" fontId="13" fillId="7" borderId="9" xfId="79" applyNumberFormat="1" applyFont="1" applyBorder="1" applyAlignment="1" applyProtection="1">
      <alignment horizontal="center" vertical="center" wrapText="1"/>
      <protection hidden="1"/>
    </xf>
    <xf numFmtId="0" fontId="13" fillId="7" borderId="122" xfId="79" applyNumberFormat="1" applyFont="1" applyBorder="1" applyAlignment="1" applyProtection="1">
      <alignment horizontal="center" vertical="center" wrapText="1"/>
      <protection hidden="1"/>
    </xf>
    <xf numFmtId="49" fontId="18" fillId="0" borderId="131" xfId="0" applyNumberFormat="1" applyFont="1" applyBorder="1" applyAlignment="1" applyProtection="1">
      <alignment horizontal="center" vertical="center" shrinkToFit="1"/>
      <protection locked="0"/>
    </xf>
    <xf numFmtId="49" fontId="18" fillId="0" borderId="29" xfId="0" applyNumberFormat="1" applyFont="1" applyBorder="1" applyAlignment="1" applyProtection="1">
      <alignment horizontal="center" vertical="center" shrinkToFit="1"/>
      <protection locked="0"/>
    </xf>
    <xf numFmtId="49" fontId="18" fillId="0" borderId="45" xfId="0" applyNumberFormat="1" applyFont="1" applyBorder="1" applyAlignment="1" applyProtection="1">
      <alignment horizontal="center" vertical="center" shrinkToFit="1"/>
      <protection locked="0"/>
    </xf>
    <xf numFmtId="49" fontId="12" fillId="0" borderId="71" xfId="0" applyNumberFormat="1" applyFont="1" applyBorder="1" applyAlignment="1" applyProtection="1">
      <alignment vertical="center" shrinkToFit="1"/>
      <protection locked="0"/>
    </xf>
    <xf numFmtId="49" fontId="12" fillId="0" borderId="29" xfId="0" applyNumberFormat="1" applyFont="1" applyBorder="1" applyAlignment="1" applyProtection="1">
      <alignment vertical="center" shrinkToFit="1"/>
      <protection locked="0"/>
    </xf>
    <xf numFmtId="49" fontId="12" fillId="0" borderId="45" xfId="0" applyNumberFormat="1" applyFont="1" applyBorder="1" applyAlignment="1" applyProtection="1">
      <alignment vertical="center" shrinkToFit="1"/>
      <protection locked="0"/>
    </xf>
    <xf numFmtId="0" fontId="18" fillId="0" borderId="71" xfId="0" applyFont="1" applyBorder="1" applyAlignment="1" applyProtection="1">
      <alignment horizontal="center" vertical="center" shrinkToFit="1"/>
      <protection hidden="1"/>
    </xf>
    <xf numFmtId="0" fontId="18" fillId="0" borderId="45" xfId="0" applyFont="1" applyBorder="1" applyAlignment="1" applyProtection="1">
      <alignment horizontal="center" vertical="center" shrinkToFit="1"/>
      <protection hidden="1"/>
    </xf>
    <xf numFmtId="177" fontId="18" fillId="0" borderId="98" xfId="10" applyNumberFormat="1" applyFont="1" applyFill="1" applyBorder="1" applyAlignment="1" applyProtection="1">
      <alignment horizontal="right" vertical="center" shrinkToFit="1"/>
      <protection hidden="1"/>
    </xf>
    <xf numFmtId="177" fontId="18" fillId="0" borderId="30" xfId="10" applyNumberFormat="1" applyFont="1" applyFill="1" applyBorder="1" applyAlignment="1" applyProtection="1">
      <alignment horizontal="right" vertical="center" shrinkToFit="1"/>
      <protection hidden="1"/>
    </xf>
    <xf numFmtId="177" fontId="18" fillId="0" borderId="112" xfId="10" applyNumberFormat="1" applyFont="1" applyFill="1" applyBorder="1" applyAlignment="1" applyProtection="1">
      <alignment horizontal="right" vertical="center" shrinkToFit="1"/>
      <protection hidden="1"/>
    </xf>
    <xf numFmtId="179" fontId="18" fillId="2" borderId="110" xfId="10" applyNumberFormat="1" applyFont="1" applyFill="1" applyBorder="1" applyAlignment="1" applyProtection="1">
      <alignment vertical="center" shrinkToFit="1"/>
      <protection locked="0"/>
    </xf>
    <xf numFmtId="179" fontId="18" fillId="2" borderId="31" xfId="10" applyNumberFormat="1" applyFont="1" applyFill="1" applyBorder="1" applyAlignment="1" applyProtection="1">
      <alignment vertical="center" shrinkToFit="1"/>
      <protection locked="0"/>
    </xf>
    <xf numFmtId="179" fontId="18" fillId="2" borderId="38" xfId="10" applyNumberFormat="1" applyFont="1" applyFill="1" applyBorder="1" applyAlignment="1" applyProtection="1">
      <alignment vertical="center" shrinkToFit="1"/>
      <protection locked="0"/>
    </xf>
    <xf numFmtId="179" fontId="25" fillId="0" borderId="106" xfId="10" applyNumberFormat="1" applyFont="1" applyBorder="1" applyAlignment="1" applyProtection="1">
      <alignment vertical="center" shrinkToFit="1"/>
      <protection hidden="1"/>
    </xf>
    <xf numFmtId="179" fontId="25" fillId="0" borderId="105" xfId="10" applyNumberFormat="1" applyFont="1" applyBorder="1" applyAlignment="1" applyProtection="1">
      <alignment vertical="center" shrinkToFit="1"/>
      <protection hidden="1"/>
    </xf>
    <xf numFmtId="179" fontId="25" fillId="0" borderId="113" xfId="10" applyNumberFormat="1" applyFont="1" applyBorder="1" applyAlignment="1" applyProtection="1">
      <alignment vertical="center" shrinkToFit="1"/>
      <protection hidden="1"/>
    </xf>
    <xf numFmtId="177" fontId="25" fillId="0" borderId="115" xfId="10" applyNumberFormat="1" applyFont="1" applyBorder="1" applyAlignment="1" applyProtection="1">
      <alignment vertical="center" shrinkToFit="1"/>
      <protection hidden="1"/>
    </xf>
    <xf numFmtId="177" fontId="25" fillId="0" borderId="116" xfId="10" applyNumberFormat="1" applyFont="1" applyBorder="1" applyAlignment="1" applyProtection="1">
      <alignment vertical="center" shrinkToFit="1"/>
      <protection hidden="1"/>
    </xf>
    <xf numFmtId="177" fontId="25" fillId="0" borderId="117" xfId="10" applyNumberFormat="1" applyFont="1" applyBorder="1" applyAlignment="1" applyProtection="1">
      <alignment vertical="center" shrinkToFit="1"/>
      <protection hidden="1"/>
    </xf>
    <xf numFmtId="179" fontId="18" fillId="2" borderId="46" xfId="10" applyNumberFormat="1" applyFont="1" applyFill="1" applyBorder="1" applyAlignment="1" applyProtection="1">
      <alignment vertical="center" shrinkToFit="1"/>
      <protection locked="0"/>
    </xf>
    <xf numFmtId="179" fontId="18" fillId="0" borderId="110" xfId="10" applyNumberFormat="1" applyFont="1" applyFill="1" applyBorder="1" applyAlignment="1" applyProtection="1">
      <alignment vertical="center" shrinkToFit="1"/>
      <protection locked="0"/>
    </xf>
    <xf numFmtId="179" fontId="18" fillId="0" borderId="31" xfId="10" applyNumberFormat="1" applyFont="1" applyFill="1" applyBorder="1" applyAlignment="1" applyProtection="1">
      <alignment vertical="center" shrinkToFit="1"/>
      <protection locked="0"/>
    </xf>
    <xf numFmtId="179" fontId="18" fillId="0" borderId="46" xfId="10" applyNumberFormat="1" applyFont="1" applyFill="1" applyBorder="1" applyAlignment="1" applyProtection="1">
      <alignment vertical="center" shrinkToFit="1"/>
      <protection locked="0"/>
    </xf>
    <xf numFmtId="177" fontId="18" fillId="0" borderId="110" xfId="10" applyNumberFormat="1" applyFont="1" applyFill="1" applyBorder="1" applyAlignment="1" applyProtection="1">
      <alignment horizontal="right" vertical="center" shrinkToFit="1"/>
      <protection hidden="1"/>
    </xf>
    <xf numFmtId="177" fontId="18" fillId="0" borderId="31" xfId="10" applyNumberFormat="1" applyFont="1" applyFill="1" applyBorder="1" applyAlignment="1" applyProtection="1">
      <alignment horizontal="right" vertical="center" shrinkToFit="1"/>
      <protection hidden="1"/>
    </xf>
    <xf numFmtId="177" fontId="18" fillId="0" borderId="36" xfId="10" applyNumberFormat="1" applyFont="1" applyFill="1" applyBorder="1" applyAlignment="1" applyProtection="1">
      <alignment horizontal="right" vertical="center" shrinkToFit="1"/>
      <protection hidden="1"/>
    </xf>
    <xf numFmtId="0" fontId="8" fillId="6" borderId="123" xfId="78" applyFont="1" applyBorder="1" applyAlignment="1" applyProtection="1">
      <alignment horizontal="center" vertical="center" wrapText="1" shrinkToFit="1"/>
      <protection hidden="1"/>
    </xf>
    <xf numFmtId="0" fontId="8" fillId="6" borderId="91" xfId="78" applyFont="1" applyBorder="1" applyAlignment="1" applyProtection="1">
      <alignment horizontal="center" vertical="center" wrapText="1" shrinkToFit="1"/>
      <protection hidden="1"/>
    </xf>
    <xf numFmtId="0" fontId="8" fillId="6" borderId="120" xfId="78" applyFont="1" applyBorder="1" applyAlignment="1" applyProtection="1">
      <alignment horizontal="center" vertical="center" wrapText="1" shrinkToFit="1"/>
      <protection hidden="1"/>
    </xf>
    <xf numFmtId="0" fontId="8" fillId="6" borderId="124" xfId="78" applyFont="1" applyBorder="1" applyAlignment="1" applyProtection="1">
      <alignment horizontal="center" vertical="center" wrapText="1" shrinkToFit="1"/>
      <protection hidden="1"/>
    </xf>
    <xf numFmtId="0" fontId="8" fillId="6" borderId="9" xfId="78" applyFont="1" applyBorder="1" applyAlignment="1" applyProtection="1">
      <alignment horizontal="center" vertical="center" wrapText="1" shrinkToFit="1"/>
      <protection hidden="1"/>
    </xf>
    <xf numFmtId="0" fontId="8" fillId="6" borderId="122" xfId="78" applyFont="1" applyBorder="1" applyAlignment="1" applyProtection="1">
      <alignment horizontal="center" vertical="center" wrapText="1" shrinkToFit="1"/>
      <protection hidden="1"/>
    </xf>
    <xf numFmtId="177" fontId="18" fillId="0" borderId="71" xfId="10" applyNumberFormat="1" applyFont="1" applyFill="1" applyBorder="1" applyAlignment="1" applyProtection="1">
      <alignment horizontal="right" vertical="center" shrinkToFit="1"/>
      <protection hidden="1"/>
    </xf>
    <xf numFmtId="177" fontId="18" fillId="0" borderId="29" xfId="10" applyNumberFormat="1" applyFont="1" applyFill="1" applyBorder="1" applyAlignment="1" applyProtection="1">
      <alignment horizontal="right" vertical="center" shrinkToFit="1"/>
      <protection hidden="1"/>
    </xf>
    <xf numFmtId="177" fontId="18" fillId="0" borderId="32" xfId="10" applyNumberFormat="1" applyFont="1" applyFill="1" applyBorder="1" applyAlignment="1" applyProtection="1">
      <alignment horizontal="right" vertical="center" shrinkToFit="1"/>
      <protection hidden="1"/>
    </xf>
    <xf numFmtId="179" fontId="18" fillId="0" borderId="71" xfId="10" applyNumberFormat="1" applyFont="1" applyFill="1" applyBorder="1" applyAlignment="1" applyProtection="1">
      <alignment vertical="center" shrinkToFit="1"/>
      <protection locked="0"/>
    </xf>
    <xf numFmtId="179" fontId="18" fillId="0" borderId="29" xfId="10" applyNumberFormat="1" applyFont="1" applyFill="1" applyBorder="1" applyAlignment="1" applyProtection="1">
      <alignment vertical="center" shrinkToFit="1"/>
      <protection locked="0"/>
    </xf>
    <xf numFmtId="179" fontId="18" fillId="0" borderId="45" xfId="10" applyNumberFormat="1" applyFont="1" applyFill="1" applyBorder="1" applyAlignment="1" applyProtection="1">
      <alignment vertical="center" shrinkToFit="1"/>
      <protection locked="0"/>
    </xf>
    <xf numFmtId="177" fontId="18" fillId="0" borderId="71" xfId="10" applyNumberFormat="1" applyFont="1" applyFill="1" applyBorder="1" applyAlignment="1" applyProtection="1">
      <alignment vertical="center" shrinkToFit="1"/>
      <protection hidden="1"/>
    </xf>
    <xf numFmtId="177" fontId="18" fillId="0" borderId="29" xfId="10" applyNumberFormat="1" applyFont="1" applyFill="1" applyBorder="1" applyAlignment="1" applyProtection="1">
      <alignment vertical="center" shrinkToFit="1"/>
      <protection hidden="1"/>
    </xf>
    <xf numFmtId="177" fontId="18" fillId="0" borderId="45" xfId="10" applyNumberFormat="1" applyFont="1" applyFill="1" applyBorder="1" applyAlignment="1" applyProtection="1">
      <alignment vertical="center" shrinkToFit="1"/>
      <protection hidden="1"/>
    </xf>
    <xf numFmtId="0" fontId="12" fillId="6" borderId="123" xfId="78" applyFont="1" applyBorder="1" applyAlignment="1" applyProtection="1">
      <alignment horizontal="center" vertical="center" wrapText="1"/>
      <protection hidden="1"/>
    </xf>
    <xf numFmtId="0" fontId="12" fillId="6" borderId="91" xfId="78" applyFont="1" applyBorder="1" applyAlignment="1" applyProtection="1">
      <alignment horizontal="center" vertical="center" wrapText="1"/>
      <protection hidden="1"/>
    </xf>
    <xf numFmtId="0" fontId="12" fillId="6" borderId="125" xfId="78" applyFont="1" applyBorder="1" applyAlignment="1" applyProtection="1">
      <alignment horizontal="center" vertical="center" wrapText="1"/>
      <protection hidden="1"/>
    </xf>
    <xf numFmtId="0" fontId="12" fillId="6" borderId="124" xfId="78" applyFont="1" applyBorder="1" applyAlignment="1" applyProtection="1">
      <alignment horizontal="center" vertical="center" wrapText="1"/>
      <protection hidden="1"/>
    </xf>
    <xf numFmtId="0" fontId="12" fillId="6" borderId="9" xfId="78" applyFont="1" applyBorder="1" applyAlignment="1" applyProtection="1">
      <alignment horizontal="center" vertical="center" wrapText="1"/>
      <protection hidden="1"/>
    </xf>
    <xf numFmtId="0" fontId="12" fillId="6" borderId="126" xfId="78" applyFont="1" applyBorder="1" applyAlignment="1" applyProtection="1">
      <alignment horizontal="center" vertical="center" wrapText="1"/>
      <protection hidden="1"/>
    </xf>
    <xf numFmtId="179" fontId="18" fillId="2" borderId="45" xfId="10" applyNumberFormat="1" applyFont="1" applyFill="1" applyBorder="1" applyAlignment="1" applyProtection="1">
      <alignment vertical="center" shrinkToFit="1"/>
      <protection locked="0"/>
    </xf>
    <xf numFmtId="0" fontId="12" fillId="7" borderId="130" xfId="79" applyNumberFormat="1" applyFont="1" applyBorder="1" applyAlignment="1" applyProtection="1">
      <alignment horizontal="center" vertical="center"/>
      <protection hidden="1"/>
    </xf>
    <xf numFmtId="49" fontId="18" fillId="0" borderId="132" xfId="0" applyNumberFormat="1" applyFont="1" applyBorder="1" applyAlignment="1" applyProtection="1">
      <alignment horizontal="center" vertical="center" shrinkToFit="1"/>
      <protection locked="0"/>
    </xf>
    <xf numFmtId="49" fontId="18" fillId="0" borderId="31" xfId="0" applyNumberFormat="1" applyFont="1" applyBorder="1" applyAlignment="1" applyProtection="1">
      <alignment horizontal="center" vertical="center" shrinkToFit="1"/>
      <protection locked="0"/>
    </xf>
    <xf numFmtId="49" fontId="18" fillId="0" borderId="46" xfId="0" applyNumberFormat="1" applyFont="1" applyBorder="1" applyAlignment="1" applyProtection="1">
      <alignment horizontal="center" vertical="center" shrinkToFit="1"/>
      <protection locked="0"/>
    </xf>
    <xf numFmtId="0" fontId="60" fillId="2" borderId="0" xfId="0" applyFont="1" applyFill="1" applyProtection="1">
      <alignment vertical="center"/>
      <protection hidden="1"/>
    </xf>
    <xf numFmtId="0" fontId="12" fillId="6" borderId="104" xfId="78" applyFont="1" applyBorder="1" applyAlignment="1" applyProtection="1">
      <alignment horizontal="right" vertical="center"/>
      <protection hidden="1"/>
    </xf>
    <xf numFmtId="0" fontId="12" fillId="6" borderId="105" xfId="78" applyFont="1" applyBorder="1" applyAlignment="1" applyProtection="1">
      <alignment horizontal="right" vertical="center"/>
      <protection hidden="1"/>
    </xf>
    <xf numFmtId="0" fontId="12" fillId="6" borderId="133" xfId="78" applyFont="1" applyBorder="1" applyAlignment="1" applyProtection="1">
      <alignment horizontal="right" vertical="center"/>
      <protection hidden="1"/>
    </xf>
    <xf numFmtId="177" fontId="18" fillId="0" borderId="110" xfId="10" applyNumberFormat="1" applyFont="1" applyFill="1" applyBorder="1" applyAlignment="1" applyProtection="1">
      <alignment vertical="center" shrinkToFit="1"/>
      <protection hidden="1"/>
    </xf>
    <xf numFmtId="177" fontId="18" fillId="0" borderId="31" xfId="10" applyNumberFormat="1" applyFont="1" applyFill="1" applyBorder="1" applyAlignment="1" applyProtection="1">
      <alignment vertical="center" shrinkToFit="1"/>
      <protection hidden="1"/>
    </xf>
    <xf numFmtId="177" fontId="18" fillId="0" borderId="46" xfId="10" applyNumberFormat="1" applyFont="1" applyFill="1" applyBorder="1" applyAlignment="1" applyProtection="1">
      <alignment vertical="center" shrinkToFit="1"/>
      <protection hidden="1"/>
    </xf>
    <xf numFmtId="49" fontId="12" fillId="0" borderId="110" xfId="0" applyNumberFormat="1" applyFont="1" applyBorder="1" applyAlignment="1" applyProtection="1">
      <alignment vertical="center" shrinkToFit="1"/>
      <protection locked="0"/>
    </xf>
    <xf numFmtId="49" fontId="12" fillId="0" borderId="31" xfId="0" applyNumberFormat="1" applyFont="1" applyBorder="1" applyAlignment="1" applyProtection="1">
      <alignment vertical="center" shrinkToFit="1"/>
      <protection locked="0"/>
    </xf>
    <xf numFmtId="49" fontId="12" fillId="0" borderId="46" xfId="0" applyNumberFormat="1" applyFont="1" applyBorder="1" applyAlignment="1" applyProtection="1">
      <alignment vertical="center" shrinkToFit="1"/>
      <protection locked="0"/>
    </xf>
    <xf numFmtId="0" fontId="18" fillId="0" borderId="110" xfId="0" applyFont="1" applyBorder="1" applyAlignment="1" applyProtection="1">
      <alignment horizontal="center" vertical="center" shrinkToFit="1"/>
      <protection hidden="1"/>
    </xf>
    <xf numFmtId="0" fontId="18" fillId="0" borderId="46" xfId="0" applyFont="1" applyBorder="1" applyAlignment="1" applyProtection="1">
      <alignment horizontal="center" vertical="center" shrinkToFit="1"/>
      <protection hidden="1"/>
    </xf>
    <xf numFmtId="38" fontId="42" fillId="0" borderId="134" xfId="0" applyNumberFormat="1" applyFont="1" applyBorder="1" applyAlignment="1" applyProtection="1">
      <alignment horizontal="right" vertical="center"/>
      <protection hidden="1"/>
    </xf>
    <xf numFmtId="38" fontId="42" fillId="0" borderId="135" xfId="0" applyNumberFormat="1" applyFont="1" applyBorder="1" applyAlignment="1" applyProtection="1">
      <alignment horizontal="right" vertical="center"/>
      <protection hidden="1"/>
    </xf>
    <xf numFmtId="38" fontId="42" fillId="0" borderId="106" xfId="0" applyNumberFormat="1" applyFont="1" applyBorder="1" applyAlignment="1" applyProtection="1">
      <alignment horizontal="right" vertical="center"/>
      <protection hidden="1"/>
    </xf>
    <xf numFmtId="38" fontId="42" fillId="0" borderId="105" xfId="0" applyNumberFormat="1" applyFont="1" applyBorder="1" applyAlignment="1" applyProtection="1">
      <alignment horizontal="right" vertical="center"/>
      <protection hidden="1"/>
    </xf>
    <xf numFmtId="0" fontId="12" fillId="0" borderId="136" xfId="0" applyFont="1" applyBorder="1" applyAlignment="1" applyProtection="1">
      <alignment horizontal="center" vertical="center" shrinkToFit="1"/>
      <protection hidden="1"/>
    </xf>
    <xf numFmtId="0" fontId="12" fillId="0" borderId="51" xfId="0" applyFont="1" applyBorder="1" applyAlignment="1" applyProtection="1">
      <alignment horizontal="center" vertical="center" shrinkToFit="1"/>
      <protection hidden="1"/>
    </xf>
    <xf numFmtId="0" fontId="12" fillId="0" borderId="26" xfId="0" applyFont="1" applyBorder="1" applyAlignment="1" applyProtection="1">
      <alignment horizontal="center" vertical="center" shrinkToFit="1"/>
      <protection hidden="1"/>
    </xf>
    <xf numFmtId="0" fontId="13" fillId="0" borderId="58" xfId="0" applyFont="1" applyBorder="1" applyAlignment="1" applyProtection="1">
      <alignment horizontal="center" vertical="center"/>
      <protection hidden="1"/>
    </xf>
    <xf numFmtId="0" fontId="13" fillId="0" borderId="25" xfId="0" applyFont="1" applyBorder="1" applyAlignment="1" applyProtection="1">
      <alignment horizontal="center" vertical="center"/>
      <protection hidden="1"/>
    </xf>
    <xf numFmtId="38" fontId="42" fillId="0" borderId="86" xfId="0" applyNumberFormat="1" applyFont="1" applyBorder="1" applyAlignment="1" applyProtection="1">
      <alignment horizontal="right" vertical="center"/>
      <protection hidden="1"/>
    </xf>
    <xf numFmtId="38" fontId="42" fillId="0" borderId="60" xfId="0" applyNumberFormat="1" applyFont="1" applyBorder="1" applyAlignment="1" applyProtection="1">
      <alignment horizontal="right" vertical="center"/>
      <protection hidden="1"/>
    </xf>
    <xf numFmtId="38" fontId="42" fillId="0" borderId="21" xfId="0" applyNumberFormat="1" applyFont="1" applyBorder="1" applyAlignment="1" applyProtection="1">
      <alignment horizontal="right" vertical="center"/>
      <protection hidden="1"/>
    </xf>
    <xf numFmtId="38" fontId="42" fillId="0" borderId="0" xfId="0" applyNumberFormat="1" applyFont="1" applyAlignment="1" applyProtection="1">
      <alignment horizontal="right" vertical="center"/>
      <protection hidden="1"/>
    </xf>
    <xf numFmtId="38" fontId="42" fillId="0" borderId="8" xfId="0" applyNumberFormat="1" applyFont="1" applyBorder="1" applyAlignment="1" applyProtection="1">
      <alignment horizontal="right" vertical="center"/>
      <protection hidden="1"/>
    </xf>
    <xf numFmtId="38" fontId="42" fillId="0" borderId="3" xfId="0" applyNumberFormat="1" applyFont="1" applyBorder="1" applyAlignment="1" applyProtection="1">
      <alignment horizontal="right" vertical="center"/>
      <protection hidden="1"/>
    </xf>
    <xf numFmtId="0" fontId="24" fillId="0" borderId="50" xfId="0" applyFont="1" applyBorder="1" applyAlignment="1" applyProtection="1">
      <alignment horizontal="center" vertical="center"/>
      <protection hidden="1"/>
    </xf>
    <xf numFmtId="0" fontId="24" fillId="0" borderId="51" xfId="0" applyFont="1" applyBorder="1" applyAlignment="1" applyProtection="1">
      <alignment horizontal="center" vertical="center"/>
      <protection hidden="1"/>
    </xf>
    <xf numFmtId="0" fontId="24" fillId="0" borderId="26" xfId="0" applyFont="1" applyBorder="1" applyAlignment="1" applyProtection="1">
      <alignment horizontal="center" vertical="center"/>
      <protection hidden="1"/>
    </xf>
    <xf numFmtId="176" fontId="24" fillId="0" borderId="50" xfId="0" applyNumberFormat="1" applyFont="1" applyBorder="1" applyProtection="1">
      <alignment vertical="center"/>
      <protection hidden="1"/>
    </xf>
    <xf numFmtId="176" fontId="24" fillId="0" borderId="51" xfId="0" applyNumberFormat="1" applyFont="1" applyBorder="1" applyProtection="1">
      <alignment vertical="center"/>
      <protection hidden="1"/>
    </xf>
    <xf numFmtId="38" fontId="24" fillId="0" borderId="58" xfId="0" applyNumberFormat="1" applyFont="1" applyBorder="1" applyProtection="1">
      <alignment vertical="center"/>
      <protection hidden="1"/>
    </xf>
    <xf numFmtId="38" fontId="24" fillId="0" borderId="51" xfId="0" applyNumberFormat="1" applyFont="1" applyBorder="1" applyProtection="1">
      <alignment vertical="center"/>
      <protection hidden="1"/>
    </xf>
    <xf numFmtId="38" fontId="25" fillId="0" borderId="134" xfId="0" applyNumberFormat="1" applyFont="1" applyBorder="1" applyAlignment="1" applyProtection="1">
      <alignment horizontal="right" vertical="center"/>
      <protection hidden="1"/>
    </xf>
    <xf numFmtId="38" fontId="25" fillId="0" borderId="135" xfId="0" applyNumberFormat="1" applyFont="1" applyBorder="1" applyAlignment="1" applyProtection="1">
      <alignment horizontal="right" vertical="center"/>
      <protection hidden="1"/>
    </xf>
    <xf numFmtId="0" fontId="12" fillId="0" borderId="8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0" fontId="12" fillId="0" borderId="44"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0" borderId="85"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13" fillId="0" borderId="24" xfId="0" applyFont="1" applyBorder="1" applyAlignment="1" applyProtection="1">
      <alignment horizontal="center" vertical="center"/>
      <protection hidden="1"/>
    </xf>
    <xf numFmtId="0" fontId="13" fillId="0" borderId="92" xfId="0" applyFont="1" applyBorder="1" applyAlignment="1" applyProtection="1">
      <alignment horizontal="center" vertical="center"/>
      <protection hidden="1"/>
    </xf>
    <xf numFmtId="0" fontId="13" fillId="0" borderId="93" xfId="0" applyFont="1"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176" fontId="24" fillId="0" borderId="97" xfId="0" applyNumberFormat="1" applyFont="1" applyBorder="1" applyProtection="1">
      <alignment vertical="center"/>
      <protection hidden="1"/>
    </xf>
    <xf numFmtId="176" fontId="24" fillId="0" borderId="30" xfId="0" applyNumberFormat="1" applyFont="1" applyBorder="1" applyProtection="1">
      <alignment vertical="center"/>
      <protection hidden="1"/>
    </xf>
    <xf numFmtId="38" fontId="24" fillId="0" borderId="98" xfId="0" applyNumberFormat="1" applyFont="1" applyBorder="1" applyProtection="1">
      <alignment vertical="center"/>
      <protection hidden="1"/>
    </xf>
    <xf numFmtId="176" fontId="24" fillId="0" borderId="83" xfId="0" applyNumberFormat="1" applyFont="1" applyBorder="1" applyProtection="1">
      <alignment vertical="center"/>
      <protection hidden="1"/>
    </xf>
    <xf numFmtId="176" fontId="24" fillId="0" borderId="29" xfId="0" applyNumberFormat="1" applyFont="1" applyBorder="1" applyProtection="1">
      <alignment vertical="center"/>
      <protection hidden="1"/>
    </xf>
    <xf numFmtId="38" fontId="24" fillId="0" borderId="71" xfId="0" applyNumberFormat="1" applyFont="1" applyBorder="1" applyProtection="1">
      <alignment vertical="center"/>
      <protection hidden="1"/>
    </xf>
    <xf numFmtId="0" fontId="24" fillId="0" borderId="13" xfId="0" applyFont="1" applyBorder="1" applyAlignment="1" applyProtection="1">
      <alignment horizontal="center" vertical="center"/>
      <protection hidden="1"/>
    </xf>
    <xf numFmtId="0" fontId="24" fillId="0" borderId="14" xfId="0" applyFont="1" applyBorder="1" applyAlignment="1" applyProtection="1">
      <alignment horizontal="center" vertical="center"/>
      <protection hidden="1"/>
    </xf>
    <xf numFmtId="176" fontId="24" fillId="0" borderId="76" xfId="0" applyNumberFormat="1" applyFont="1" applyBorder="1" applyProtection="1">
      <alignment vertical="center"/>
      <protection hidden="1"/>
    </xf>
    <xf numFmtId="176" fontId="24" fillId="0" borderId="48" xfId="0" applyNumberFormat="1" applyFont="1" applyBorder="1" applyProtection="1">
      <alignment vertical="center"/>
      <protection hidden="1"/>
    </xf>
    <xf numFmtId="38" fontId="24" fillId="0" borderId="72" xfId="0" applyNumberFormat="1" applyFont="1" applyBorder="1" applyProtection="1">
      <alignment vertical="center"/>
      <protection hidden="1"/>
    </xf>
    <xf numFmtId="0" fontId="18" fillId="4" borderId="65" xfId="0" applyFont="1" applyFill="1" applyBorder="1" applyAlignment="1" applyProtection="1">
      <alignment horizontal="center" vertical="center"/>
      <protection hidden="1"/>
    </xf>
    <xf numFmtId="0" fontId="18" fillId="4" borderId="66" xfId="0" applyFont="1" applyFill="1" applyBorder="1" applyAlignment="1" applyProtection="1">
      <alignment horizontal="center" vertical="center"/>
      <protection hidden="1"/>
    </xf>
    <xf numFmtId="0" fontId="18" fillId="4" borderId="78"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protection locked="0" hidden="1"/>
    </xf>
    <xf numFmtId="0" fontId="18" fillId="2" borderId="6" xfId="0" applyFont="1" applyFill="1" applyBorder="1" applyAlignment="1" applyProtection="1">
      <alignment horizontal="center" vertical="center"/>
      <protection locked="0" hidden="1"/>
    </xf>
    <xf numFmtId="0" fontId="18" fillId="2" borderId="2" xfId="0" applyFont="1" applyFill="1" applyBorder="1" applyAlignment="1" applyProtection="1">
      <alignment horizontal="center" vertical="center"/>
      <protection locked="0" hidden="1"/>
    </xf>
    <xf numFmtId="0" fontId="12" fillId="7" borderId="1" xfId="79" applyNumberFormat="1" applyFont="1" applyBorder="1" applyAlignment="1" applyProtection="1">
      <alignment horizontal="left" vertical="center" shrinkToFit="1"/>
      <protection hidden="1"/>
    </xf>
    <xf numFmtId="0" fontId="12" fillId="7" borderId="6" xfId="79" applyNumberFormat="1" applyFont="1" applyBorder="1" applyAlignment="1" applyProtection="1">
      <alignment horizontal="left" vertical="center" shrinkToFit="1"/>
      <protection hidden="1"/>
    </xf>
    <xf numFmtId="0" fontId="12" fillId="7" borderId="2" xfId="79" applyNumberFormat="1" applyFont="1" applyBorder="1" applyAlignment="1" applyProtection="1">
      <alignment horizontal="left" vertical="center" shrinkToFit="1"/>
      <protection hidden="1"/>
    </xf>
    <xf numFmtId="0" fontId="18" fillId="4" borderId="77" xfId="0" applyFont="1" applyFill="1" applyBorder="1" applyAlignment="1" applyProtection="1">
      <alignment horizontal="center" vertical="center" shrinkToFit="1"/>
      <protection hidden="1"/>
    </xf>
    <xf numFmtId="0" fontId="18" fillId="4" borderId="66" xfId="0" applyFont="1" applyFill="1" applyBorder="1" applyAlignment="1" applyProtection="1">
      <alignment horizontal="center" vertical="center" shrinkToFit="1"/>
      <protection hidden="1"/>
    </xf>
    <xf numFmtId="0" fontId="18" fillId="4" borderId="78" xfId="0" applyFont="1" applyFill="1" applyBorder="1" applyAlignment="1" applyProtection="1">
      <alignment horizontal="center" vertical="center" shrinkToFit="1"/>
      <protection hidden="1"/>
    </xf>
    <xf numFmtId="0" fontId="18" fillId="4" borderId="79" xfId="0" applyFont="1" applyFill="1" applyBorder="1" applyAlignment="1" applyProtection="1">
      <alignment horizontal="center" vertical="center" shrinkToFit="1"/>
      <protection hidden="1"/>
    </xf>
    <xf numFmtId="0" fontId="18" fillId="4" borderId="67" xfId="0" applyFont="1" applyFill="1" applyBorder="1" applyAlignment="1" applyProtection="1">
      <alignment horizontal="center" vertical="center"/>
      <protection hidden="1"/>
    </xf>
    <xf numFmtId="38" fontId="25" fillId="0" borderId="52" xfId="0" applyNumberFormat="1" applyFont="1" applyBorder="1" applyAlignment="1" applyProtection="1">
      <alignment horizontal="right" vertical="center"/>
      <protection hidden="1"/>
    </xf>
    <xf numFmtId="38" fontId="25" fillId="0" borderId="53" xfId="0" applyNumberFormat="1" applyFont="1" applyBorder="1" applyAlignment="1" applyProtection="1">
      <alignment horizontal="right" vertical="center"/>
      <protection hidden="1"/>
    </xf>
    <xf numFmtId="38" fontId="42" fillId="0" borderId="52" xfId="0" applyNumberFormat="1" applyFont="1" applyBorder="1" applyAlignment="1" applyProtection="1">
      <alignment horizontal="right" vertical="center"/>
      <protection hidden="1"/>
    </xf>
    <xf numFmtId="0" fontId="42" fillId="0" borderId="53" xfId="0" applyFont="1" applyBorder="1" applyAlignment="1" applyProtection="1">
      <alignment horizontal="right" vertical="center"/>
      <protection hidden="1"/>
    </xf>
    <xf numFmtId="0" fontId="19" fillId="0" borderId="52" xfId="0" applyFont="1" applyBorder="1" applyAlignment="1" applyProtection="1">
      <alignment horizontal="center" vertical="center"/>
      <protection hidden="1"/>
    </xf>
    <xf numFmtId="0" fontId="19" fillId="0" borderId="53" xfId="0" applyFont="1" applyBorder="1" applyAlignment="1" applyProtection="1">
      <alignment horizontal="center" vertical="center"/>
      <protection hidden="1"/>
    </xf>
    <xf numFmtId="176" fontId="24" fillId="0" borderId="52" xfId="0" applyNumberFormat="1" applyFont="1" applyBorder="1" applyProtection="1">
      <alignment vertical="center"/>
      <protection hidden="1"/>
    </xf>
    <xf numFmtId="176" fontId="24" fillId="0" borderId="53" xfId="0" applyNumberFormat="1" applyFont="1" applyBorder="1" applyProtection="1">
      <alignment vertical="center"/>
      <protection hidden="1"/>
    </xf>
    <xf numFmtId="0" fontId="13" fillId="0" borderId="55" xfId="0" applyFont="1" applyBorder="1" applyAlignment="1" applyProtection="1">
      <alignment horizontal="center" vertical="center"/>
      <protection hidden="1"/>
    </xf>
    <xf numFmtId="0" fontId="13" fillId="0" borderId="47" xfId="0" applyFont="1" applyBorder="1" applyAlignment="1" applyProtection="1">
      <alignment horizontal="center" vertical="center"/>
      <protection hidden="1"/>
    </xf>
    <xf numFmtId="38" fontId="24" fillId="0" borderId="53" xfId="0" applyNumberFormat="1" applyFont="1" applyBorder="1" applyProtection="1">
      <alignment vertical="center"/>
      <protection hidden="1"/>
    </xf>
    <xf numFmtId="0" fontId="19" fillId="0" borderId="21"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176" fontId="24" fillId="0" borderId="21" xfId="0" applyNumberFormat="1" applyFont="1" applyBorder="1" applyProtection="1">
      <alignment vertical="center"/>
      <protection hidden="1"/>
    </xf>
    <xf numFmtId="176" fontId="24" fillId="0" borderId="0" xfId="0" applyNumberFormat="1" applyFont="1" applyProtection="1">
      <alignment vertical="center"/>
      <protection hidden="1"/>
    </xf>
    <xf numFmtId="0" fontId="13" fillId="0" borderId="144" xfId="0" applyFont="1" applyBorder="1" applyAlignment="1" applyProtection="1">
      <alignment horizontal="center" vertical="center"/>
      <protection hidden="1"/>
    </xf>
    <xf numFmtId="0" fontId="13" fillId="0" borderId="27" xfId="0" applyFont="1" applyBorder="1" applyAlignment="1" applyProtection="1">
      <alignment horizontal="center" vertical="center"/>
      <protection hidden="1"/>
    </xf>
    <xf numFmtId="38" fontId="25" fillId="0" borderId="21" xfId="0" applyNumberFormat="1" applyFont="1" applyBorder="1" applyAlignment="1" applyProtection="1">
      <alignment horizontal="right" vertical="center"/>
      <protection hidden="1"/>
    </xf>
    <xf numFmtId="38" fontId="25" fillId="0" borderId="0" xfId="0" applyNumberFormat="1" applyFont="1" applyAlignment="1" applyProtection="1">
      <alignment horizontal="right" vertical="center"/>
      <protection hidden="1"/>
    </xf>
    <xf numFmtId="0" fontId="42" fillId="0" borderId="0" xfId="0" applyFont="1" applyAlignment="1" applyProtection="1">
      <alignment horizontal="right" vertical="center"/>
      <protection hidden="1"/>
    </xf>
    <xf numFmtId="0" fontId="12" fillId="0" borderId="121"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2" fillId="0" borderId="147" xfId="0" applyFont="1" applyBorder="1" applyAlignment="1" applyProtection="1">
      <alignment horizontal="center" vertical="center" wrapText="1"/>
      <protection hidden="1"/>
    </xf>
    <xf numFmtId="49" fontId="18" fillId="0" borderId="137" xfId="0" applyNumberFormat="1" applyFont="1" applyBorder="1" applyAlignment="1" applyProtection="1">
      <alignment horizontal="center" vertical="center" shrinkToFit="1"/>
      <protection locked="0"/>
    </xf>
    <xf numFmtId="49" fontId="18" fillId="0" borderId="138" xfId="0" applyNumberFormat="1" applyFont="1" applyBorder="1" applyAlignment="1" applyProtection="1">
      <alignment horizontal="center" vertical="center" shrinkToFit="1"/>
      <protection locked="0"/>
    </xf>
    <xf numFmtId="49" fontId="12" fillId="0" borderId="138" xfId="0" applyNumberFormat="1" applyFont="1" applyBorder="1" applyAlignment="1" applyProtection="1">
      <alignment horizontal="center" vertical="center" shrinkToFit="1"/>
      <protection locked="0"/>
    </xf>
    <xf numFmtId="49" fontId="12" fillId="0" borderId="118" xfId="0" applyNumberFormat="1" applyFont="1" applyBorder="1" applyAlignment="1" applyProtection="1">
      <alignment horizontal="left" vertical="center" shrinkToFit="1"/>
      <protection locked="0"/>
    </xf>
    <xf numFmtId="49" fontId="12" fillId="0" borderId="101" xfId="0" applyNumberFormat="1" applyFont="1" applyBorder="1" applyAlignment="1" applyProtection="1">
      <alignment horizontal="left" vertical="center" shrinkToFit="1"/>
      <protection locked="0"/>
    </xf>
    <xf numFmtId="49" fontId="12" fillId="0" borderId="130" xfId="0" applyNumberFormat="1" applyFont="1" applyBorder="1" applyAlignment="1" applyProtection="1">
      <alignment horizontal="left" vertical="center" shrinkToFit="1"/>
      <protection locked="0"/>
    </xf>
    <xf numFmtId="49" fontId="12" fillId="0" borderId="98" xfId="0" applyNumberFormat="1" applyFont="1" applyBorder="1" applyAlignment="1" applyProtection="1">
      <alignment horizontal="left" vertical="center" shrinkToFit="1"/>
      <protection locked="0"/>
    </xf>
    <xf numFmtId="49" fontId="12" fillId="0" borderId="30" xfId="0" applyNumberFormat="1" applyFont="1" applyBorder="1" applyAlignment="1" applyProtection="1">
      <alignment horizontal="left" vertical="center" shrinkToFit="1"/>
      <protection locked="0"/>
    </xf>
    <xf numFmtId="49" fontId="12" fillId="0" borderId="38" xfId="0" applyNumberFormat="1" applyFont="1" applyBorder="1" applyAlignment="1" applyProtection="1">
      <alignment horizontal="left" vertical="center" shrinkToFit="1"/>
      <protection locked="0"/>
    </xf>
    <xf numFmtId="49" fontId="18" fillId="0" borderId="139" xfId="0" applyNumberFormat="1" applyFont="1" applyBorder="1" applyAlignment="1" applyProtection="1">
      <alignment horizontal="center" vertical="center" shrinkToFit="1"/>
      <protection locked="0"/>
    </xf>
    <xf numFmtId="49" fontId="18" fillId="0" borderId="140" xfId="0" applyNumberFormat="1" applyFont="1" applyBorder="1" applyAlignment="1" applyProtection="1">
      <alignment horizontal="center" vertical="center" shrinkToFit="1"/>
      <protection locked="0"/>
    </xf>
    <xf numFmtId="49" fontId="12" fillId="0" borderId="140" xfId="0" applyNumberFormat="1" applyFont="1" applyBorder="1" applyAlignment="1" applyProtection="1">
      <alignment horizontal="center" vertical="center" shrinkToFit="1"/>
      <protection locked="0"/>
    </xf>
    <xf numFmtId="0" fontId="6" fillId="7" borderId="123" xfId="79" applyNumberFormat="1" applyFont="1" applyBorder="1" applyAlignment="1" applyProtection="1">
      <alignment horizontal="center" vertical="center" wrapText="1"/>
      <protection hidden="1"/>
    </xf>
    <xf numFmtId="0" fontId="6" fillId="7" borderId="124" xfId="79" applyNumberFormat="1" applyFont="1" applyBorder="1" applyAlignment="1" applyProtection="1">
      <alignment horizontal="center" vertical="center" wrapText="1"/>
      <protection hidden="1"/>
    </xf>
    <xf numFmtId="49" fontId="12" fillId="0" borderId="71" xfId="0" applyNumberFormat="1" applyFont="1" applyBorder="1" applyAlignment="1" applyProtection="1">
      <alignment horizontal="center" vertical="center" shrinkToFit="1"/>
      <protection locked="0" hidden="1"/>
    </xf>
    <xf numFmtId="49" fontId="12" fillId="0" borderId="29" xfId="0" applyNumberFormat="1" applyFont="1" applyBorder="1" applyAlignment="1" applyProtection="1">
      <alignment horizontal="center" vertical="center" shrinkToFit="1"/>
      <protection locked="0" hidden="1"/>
    </xf>
    <xf numFmtId="49" fontId="19" fillId="0" borderId="83" xfId="0" applyNumberFormat="1" applyFont="1" applyBorder="1" applyAlignment="1" applyProtection="1">
      <alignment horizontal="center" vertical="center" shrinkToFit="1"/>
      <protection locked="0"/>
    </xf>
    <xf numFmtId="49" fontId="19" fillId="0" borderId="29" xfId="0" applyNumberFormat="1" applyFont="1" applyBorder="1" applyAlignment="1" applyProtection="1">
      <alignment horizontal="center" vertical="center" shrinkToFit="1"/>
      <protection locked="0"/>
    </xf>
    <xf numFmtId="49" fontId="19" fillId="0" borderId="45" xfId="0" applyNumberFormat="1" applyFont="1" applyBorder="1" applyAlignment="1" applyProtection="1">
      <alignment horizontal="center" vertical="center" shrinkToFit="1"/>
      <protection locked="0"/>
    </xf>
    <xf numFmtId="49" fontId="19" fillId="0" borderId="71" xfId="0" applyNumberFormat="1" applyFont="1" applyBorder="1" applyAlignment="1" applyProtection="1">
      <alignment horizontal="center" vertical="center" shrinkToFit="1"/>
      <protection locked="0"/>
    </xf>
    <xf numFmtId="49" fontId="12" fillId="0" borderId="98" xfId="0" applyNumberFormat="1" applyFont="1" applyBorder="1" applyAlignment="1" applyProtection="1">
      <alignment horizontal="center" vertical="center" shrinkToFit="1"/>
      <protection locked="0" hidden="1"/>
    </xf>
    <xf numFmtId="49" fontId="12" fillId="0" borderId="30" xfId="0" applyNumberFormat="1" applyFont="1" applyBorder="1" applyAlignment="1" applyProtection="1">
      <alignment horizontal="center" vertical="center" shrinkToFit="1"/>
      <protection locked="0" hidden="1"/>
    </xf>
    <xf numFmtId="49" fontId="19" fillId="0" borderId="97" xfId="0" applyNumberFormat="1" applyFont="1" applyBorder="1" applyAlignment="1" applyProtection="1">
      <alignment horizontal="center" vertical="center" shrinkToFit="1"/>
      <protection locked="0"/>
    </xf>
    <xf numFmtId="49" fontId="19" fillId="0" borderId="30" xfId="0" applyNumberFormat="1" applyFont="1" applyBorder="1" applyAlignment="1" applyProtection="1">
      <alignment horizontal="center" vertical="center" shrinkToFit="1"/>
      <protection locked="0"/>
    </xf>
    <xf numFmtId="49" fontId="19" fillId="0" borderId="98" xfId="0" applyNumberFormat="1" applyFont="1" applyBorder="1" applyAlignment="1" applyProtection="1">
      <alignment horizontal="center" vertical="center" shrinkToFit="1"/>
      <protection locked="0"/>
    </xf>
    <xf numFmtId="49" fontId="19" fillId="0" borderId="38" xfId="0" applyNumberFormat="1" applyFont="1" applyBorder="1" applyAlignment="1" applyProtection="1">
      <alignment horizontal="center" vertical="center" shrinkToFit="1"/>
      <protection locked="0"/>
    </xf>
    <xf numFmtId="0" fontId="12" fillId="7" borderId="77" xfId="0" applyFont="1" applyFill="1" applyBorder="1" applyAlignment="1" applyProtection="1">
      <alignment horizontal="center" vertical="center"/>
      <protection hidden="1"/>
    </xf>
    <xf numFmtId="0" fontId="12" fillId="7" borderId="66" xfId="0" applyFont="1" applyFill="1" applyBorder="1" applyAlignment="1" applyProtection="1">
      <alignment horizontal="center" vertical="center"/>
      <protection hidden="1"/>
    </xf>
    <xf numFmtId="0" fontId="12" fillId="7" borderId="67" xfId="0" applyFont="1" applyFill="1" applyBorder="1" applyAlignment="1" applyProtection="1">
      <alignment horizontal="center" vertical="center"/>
      <protection hidden="1"/>
    </xf>
    <xf numFmtId="0" fontId="12" fillId="7" borderId="65" xfId="0" applyFont="1" applyFill="1" applyBorder="1" applyAlignment="1" applyProtection="1">
      <alignment horizontal="center" vertical="center" wrapText="1"/>
      <protection hidden="1"/>
    </xf>
    <xf numFmtId="0" fontId="12" fillId="7" borderId="66" xfId="0" applyFont="1" applyFill="1" applyBorder="1" applyAlignment="1" applyProtection="1">
      <alignment horizontal="center" vertical="center" wrapText="1"/>
      <protection hidden="1"/>
    </xf>
    <xf numFmtId="0" fontId="12" fillId="7" borderId="79" xfId="0" applyFont="1" applyFill="1" applyBorder="1" applyAlignment="1" applyProtection="1">
      <alignment horizontal="center" vertical="center" wrapText="1"/>
      <protection hidden="1"/>
    </xf>
    <xf numFmtId="0" fontId="12" fillId="7" borderId="67" xfId="0" applyFont="1" applyFill="1" applyBorder="1" applyAlignment="1" applyProtection="1">
      <alignment horizontal="center" vertical="center" wrapText="1"/>
      <protection hidden="1"/>
    </xf>
    <xf numFmtId="0" fontId="7" fillId="4" borderId="107" xfId="0" applyFont="1" applyFill="1" applyBorder="1" applyAlignment="1" applyProtection="1">
      <alignment horizontal="center" vertical="center"/>
      <protection hidden="1"/>
    </xf>
    <xf numFmtId="0" fontId="7" fillId="4" borderId="108" xfId="0" applyFont="1" applyFill="1" applyBorder="1" applyAlignment="1" applyProtection="1">
      <alignment horizontal="center" vertical="center"/>
      <protection hidden="1"/>
    </xf>
    <xf numFmtId="0" fontId="19" fillId="2" borderId="108" xfId="0" applyFont="1" applyFill="1" applyBorder="1" applyAlignment="1" applyProtection="1">
      <alignment horizontal="center" vertical="center"/>
      <protection hidden="1"/>
    </xf>
    <xf numFmtId="0" fontId="19" fillId="2" borderId="109" xfId="0" applyFont="1" applyFill="1" applyBorder="1" applyAlignment="1" applyProtection="1">
      <alignment horizontal="center" vertical="center"/>
      <protection hidden="1"/>
    </xf>
    <xf numFmtId="0" fontId="6" fillId="2" borderId="0" xfId="0" applyFont="1" applyFill="1" applyAlignment="1" applyProtection="1">
      <alignment horizontal="left" vertical="center" shrinkToFit="1"/>
      <protection hidden="1"/>
    </xf>
    <xf numFmtId="0" fontId="23" fillId="5" borderId="0" xfId="80" applyBorder="1">
      <alignment horizontal="center" vertical="center"/>
      <protection hidden="1"/>
    </xf>
    <xf numFmtId="0" fontId="13" fillId="0" borderId="0" xfId="79" applyNumberFormat="1" applyFont="1" applyFill="1" applyBorder="1" applyAlignment="1" applyProtection="1">
      <alignment horizontal="center" vertical="center"/>
      <protection locked="0"/>
    </xf>
    <xf numFmtId="38" fontId="19" fillId="0" borderId="98" xfId="10" applyFont="1" applyFill="1" applyBorder="1" applyAlignment="1" applyProtection="1">
      <alignment vertical="center" shrinkToFit="1"/>
      <protection locked="0"/>
    </xf>
    <xf numFmtId="38" fontId="19" fillId="0" borderId="30" xfId="10" applyFont="1" applyFill="1" applyBorder="1" applyAlignment="1" applyProtection="1">
      <alignment vertical="center" shrinkToFit="1"/>
      <protection locked="0"/>
    </xf>
    <xf numFmtId="38" fontId="19" fillId="0" borderId="112" xfId="10" applyFont="1" applyFill="1" applyBorder="1" applyAlignment="1" applyProtection="1">
      <alignment vertical="center" shrinkToFit="1"/>
      <protection locked="0"/>
    </xf>
    <xf numFmtId="0" fontId="18" fillId="7" borderId="65" xfId="0" applyFont="1" applyFill="1" applyBorder="1" applyAlignment="1" applyProtection="1">
      <alignment horizontal="center" vertical="center" wrapText="1"/>
      <protection hidden="1"/>
    </xf>
    <xf numFmtId="0" fontId="18" fillId="7" borderId="66" xfId="0" applyFont="1" applyFill="1" applyBorder="1" applyAlignment="1" applyProtection="1">
      <alignment horizontal="center" vertical="center" wrapText="1"/>
      <protection hidden="1"/>
    </xf>
    <xf numFmtId="0" fontId="18" fillId="7" borderId="68" xfId="0" applyFont="1" applyFill="1" applyBorder="1" applyAlignment="1" applyProtection="1">
      <alignment horizontal="center" vertical="center" wrapText="1"/>
      <protection hidden="1"/>
    </xf>
    <xf numFmtId="179" fontId="19" fillId="0" borderId="29" xfId="10" applyNumberFormat="1" applyFont="1" applyFill="1" applyBorder="1" applyAlignment="1" applyProtection="1">
      <alignment horizontal="center" vertical="center" shrinkToFit="1"/>
      <protection locked="0"/>
    </xf>
    <xf numFmtId="179" fontId="19" fillId="0" borderId="45" xfId="10" applyNumberFormat="1" applyFont="1" applyFill="1" applyBorder="1" applyAlignment="1" applyProtection="1">
      <alignment horizontal="center" vertical="center" shrinkToFit="1"/>
      <protection locked="0"/>
    </xf>
    <xf numFmtId="38" fontId="19" fillId="0" borderId="71" xfId="10" applyFont="1" applyFill="1" applyBorder="1" applyAlignment="1" applyProtection="1">
      <alignment vertical="center" shrinkToFit="1"/>
      <protection locked="0"/>
    </xf>
    <xf numFmtId="38" fontId="19" fillId="0" borderId="29" xfId="10" applyFont="1" applyFill="1" applyBorder="1" applyAlignment="1" applyProtection="1">
      <alignment vertical="center" shrinkToFit="1"/>
      <protection locked="0"/>
    </xf>
    <xf numFmtId="38" fontId="19" fillId="0" borderId="32" xfId="10" applyFont="1" applyFill="1" applyBorder="1" applyAlignment="1" applyProtection="1">
      <alignment vertical="center" shrinkToFit="1"/>
      <protection locked="0"/>
    </xf>
    <xf numFmtId="179" fontId="19" fillId="0" borderId="98" xfId="10" applyNumberFormat="1" applyFont="1" applyFill="1" applyBorder="1" applyAlignment="1" applyProtection="1">
      <alignment horizontal="center" vertical="center" shrinkToFit="1"/>
      <protection locked="0"/>
    </xf>
    <xf numFmtId="179" fontId="19" fillId="0" borderId="30" xfId="10" applyNumberFormat="1" applyFont="1" applyFill="1" applyBorder="1" applyAlignment="1" applyProtection="1">
      <alignment horizontal="center" vertical="center" shrinkToFit="1"/>
      <protection locked="0"/>
    </xf>
    <xf numFmtId="179" fontId="19" fillId="0" borderId="38" xfId="10" applyNumberFormat="1" applyFont="1" applyFill="1" applyBorder="1" applyAlignment="1" applyProtection="1">
      <alignment horizontal="center" vertical="center" shrinkToFit="1"/>
      <protection locked="0"/>
    </xf>
    <xf numFmtId="38" fontId="19" fillId="0" borderId="145" xfId="10" applyFont="1" applyFill="1" applyBorder="1" applyAlignment="1" applyProtection="1">
      <alignment vertical="center" shrinkToFit="1"/>
      <protection locked="0"/>
    </xf>
    <xf numFmtId="38" fontId="19" fillId="0" borderId="103" xfId="10" applyFont="1" applyFill="1" applyBorder="1" applyAlignment="1" applyProtection="1">
      <alignment vertical="center" shrinkToFit="1"/>
      <protection locked="0"/>
    </xf>
    <xf numFmtId="38" fontId="19" fillId="0" borderId="35" xfId="10" applyFont="1" applyFill="1" applyBorder="1" applyAlignment="1" applyProtection="1">
      <alignment vertical="center" shrinkToFit="1"/>
      <protection locked="0"/>
    </xf>
    <xf numFmtId="179" fontId="19" fillId="0" borderId="74" xfId="10" applyNumberFormat="1" applyFont="1" applyFill="1" applyBorder="1" applyAlignment="1" applyProtection="1">
      <alignment horizontal="center" vertical="center" shrinkToFit="1"/>
      <protection locked="0"/>
    </xf>
    <xf numFmtId="179" fontId="19" fillId="0" borderId="3" xfId="10" applyNumberFormat="1" applyFont="1" applyFill="1" applyBorder="1" applyAlignment="1" applyProtection="1">
      <alignment horizontal="center" vertical="center" shrinkToFit="1"/>
      <protection locked="0"/>
    </xf>
    <xf numFmtId="179" fontId="19" fillId="0" borderId="40" xfId="10" applyNumberFormat="1" applyFont="1" applyFill="1" applyBorder="1" applyAlignment="1" applyProtection="1">
      <alignment horizontal="center" vertical="center" shrinkToFit="1"/>
      <protection locked="0"/>
    </xf>
    <xf numFmtId="49" fontId="18" fillId="0" borderId="146" xfId="0" applyNumberFormat="1" applyFont="1" applyBorder="1" applyAlignment="1" applyProtection="1">
      <alignment horizontal="center" vertical="center" shrinkToFit="1"/>
      <protection locked="0"/>
    </xf>
    <xf numFmtId="49" fontId="18" fillId="0" borderId="101" xfId="0" applyNumberFormat="1" applyFont="1" applyBorder="1" applyAlignment="1" applyProtection="1">
      <alignment horizontal="center" vertical="center" shrinkToFit="1"/>
      <protection locked="0"/>
    </xf>
    <xf numFmtId="49" fontId="12" fillId="0" borderId="118" xfId="0" applyNumberFormat="1" applyFont="1" applyBorder="1" applyAlignment="1" applyProtection="1">
      <alignment horizontal="center" vertical="center" shrinkToFit="1"/>
      <protection locked="0" hidden="1"/>
    </xf>
    <xf numFmtId="49" fontId="12" fillId="0" borderId="101" xfId="0" applyNumberFormat="1" applyFont="1" applyBorder="1" applyAlignment="1" applyProtection="1">
      <alignment horizontal="center" vertical="center" shrinkToFit="1"/>
      <protection locked="0" hidden="1"/>
    </xf>
    <xf numFmtId="49" fontId="19" fillId="0" borderId="100" xfId="0" applyNumberFormat="1" applyFont="1" applyBorder="1" applyAlignment="1" applyProtection="1">
      <alignment horizontal="center" vertical="center" shrinkToFit="1"/>
      <protection locked="0"/>
    </xf>
    <xf numFmtId="49" fontId="19" fillId="0" borderId="101" xfId="0" applyNumberFormat="1" applyFont="1" applyBorder="1" applyAlignment="1" applyProtection="1">
      <alignment horizontal="center" vertical="center" shrinkToFit="1"/>
      <protection locked="0"/>
    </xf>
    <xf numFmtId="49" fontId="19" fillId="0" borderId="118" xfId="0" applyNumberFormat="1" applyFont="1" applyBorder="1" applyAlignment="1" applyProtection="1">
      <alignment horizontal="center" vertical="center" shrinkToFit="1"/>
      <protection locked="0"/>
    </xf>
    <xf numFmtId="49" fontId="19" fillId="0" borderId="130" xfId="0" applyNumberFormat="1" applyFont="1" applyBorder="1" applyAlignment="1" applyProtection="1">
      <alignment horizontal="center" vertical="center" shrinkToFit="1"/>
      <protection locked="0"/>
    </xf>
    <xf numFmtId="0" fontId="20" fillId="6" borderId="104" xfId="0" applyFont="1" applyFill="1" applyBorder="1" applyAlignment="1" applyProtection="1">
      <alignment horizontal="right" vertical="center"/>
      <protection hidden="1"/>
    </xf>
    <xf numFmtId="0" fontId="20" fillId="6" borderId="105" xfId="0" applyFont="1" applyFill="1" applyBorder="1" applyAlignment="1" applyProtection="1">
      <alignment horizontal="right" vertical="center"/>
      <protection hidden="1"/>
    </xf>
    <xf numFmtId="0" fontId="20" fillId="6" borderId="133" xfId="0" applyFont="1" applyFill="1" applyBorder="1" applyAlignment="1" applyProtection="1">
      <alignment horizontal="right" vertical="center"/>
      <protection hidden="1"/>
    </xf>
    <xf numFmtId="38" fontId="25" fillId="0" borderId="105" xfId="10" applyFont="1" applyBorder="1" applyAlignment="1" applyProtection="1">
      <alignment vertical="center" shrinkToFit="1"/>
      <protection hidden="1"/>
    </xf>
    <xf numFmtId="38" fontId="25" fillId="0" borderId="23" xfId="10" applyFont="1" applyBorder="1" applyAlignment="1" applyProtection="1">
      <alignment vertical="center" shrinkToFit="1"/>
      <protection hidden="1"/>
    </xf>
    <xf numFmtId="0" fontId="18" fillId="0" borderId="0" xfId="81" applyFont="1" applyFill="1" applyBorder="1" applyAlignment="1" applyProtection="1">
      <alignment horizontal="center" vertical="center" wrapText="1"/>
      <protection hidden="1"/>
    </xf>
    <xf numFmtId="0" fontId="18" fillId="6" borderId="77" xfId="81" applyFont="1" applyBorder="1" applyAlignment="1" applyProtection="1">
      <alignment horizontal="center" vertical="center" wrapText="1"/>
      <protection hidden="1"/>
    </xf>
    <xf numFmtId="0" fontId="18" fillId="6" borderId="66" xfId="81" applyFont="1" applyBorder="1" applyAlignment="1" applyProtection="1">
      <alignment horizontal="center" vertical="center"/>
      <protection hidden="1"/>
    </xf>
    <xf numFmtId="0" fontId="18" fillId="6" borderId="68" xfId="81" applyFont="1" applyBorder="1" applyAlignment="1" applyProtection="1">
      <alignment horizontal="center" vertical="center"/>
      <protection hidden="1"/>
    </xf>
    <xf numFmtId="38" fontId="24" fillId="0" borderId="0" xfId="0" applyNumberFormat="1" applyFont="1" applyAlignment="1" applyProtection="1">
      <alignment horizontal="right" vertical="center"/>
      <protection hidden="1"/>
    </xf>
    <xf numFmtId="38" fontId="42" fillId="0" borderId="104" xfId="0" applyNumberFormat="1" applyFont="1" applyBorder="1" applyAlignment="1" applyProtection="1">
      <alignment horizontal="right" vertical="center"/>
      <protection hidden="1"/>
    </xf>
    <xf numFmtId="0" fontId="13" fillId="12" borderId="0" xfId="79" applyNumberFormat="1" applyFont="1" applyFill="1" applyBorder="1" applyAlignment="1" applyProtection="1">
      <alignment horizontal="center" vertical="center"/>
      <protection locked="0"/>
    </xf>
    <xf numFmtId="0" fontId="5" fillId="0" borderId="22" xfId="0" applyFont="1" applyBorder="1" applyAlignment="1" applyProtection="1">
      <alignment horizontal="center" vertical="center" wrapText="1"/>
      <protection hidden="1"/>
    </xf>
    <xf numFmtId="0" fontId="12" fillId="12" borderId="79" xfId="79" applyNumberFormat="1" applyFont="1" applyFill="1" applyBorder="1" applyAlignment="1" applyProtection="1">
      <alignment horizontal="center" vertical="center" wrapText="1"/>
      <protection hidden="1"/>
    </xf>
    <xf numFmtId="0" fontId="12" fillId="12" borderId="66" xfId="79" applyNumberFormat="1" applyFont="1" applyFill="1" applyBorder="1" applyAlignment="1" applyProtection="1">
      <alignment horizontal="center" vertical="center" wrapText="1"/>
      <protection hidden="1"/>
    </xf>
    <xf numFmtId="0" fontId="12" fillId="12" borderId="78" xfId="79" applyNumberFormat="1" applyFont="1" applyFill="1" applyBorder="1" applyAlignment="1" applyProtection="1">
      <alignment horizontal="center" vertical="center" wrapText="1"/>
      <protection hidden="1"/>
    </xf>
    <xf numFmtId="0" fontId="12" fillId="12" borderId="67" xfId="79" applyNumberFormat="1" applyFont="1" applyFill="1" applyBorder="1" applyAlignment="1" applyProtection="1">
      <alignment horizontal="center" vertical="center" wrapText="1"/>
      <protection hidden="1"/>
    </xf>
    <xf numFmtId="0" fontId="12" fillId="12" borderId="65" xfId="79" applyNumberFormat="1" applyFont="1" applyFill="1" applyBorder="1" applyAlignment="1" applyProtection="1">
      <alignment horizontal="center" vertical="center" wrapText="1"/>
      <protection hidden="1"/>
    </xf>
    <xf numFmtId="0" fontId="12" fillId="13" borderId="65" xfId="78" applyFont="1" applyFill="1" applyBorder="1" applyAlignment="1" applyProtection="1">
      <alignment horizontal="center" vertical="center" shrinkToFit="1"/>
      <protection hidden="1"/>
    </xf>
    <xf numFmtId="0" fontId="12" fillId="13" borderId="67" xfId="78" applyFont="1" applyFill="1" applyBorder="1" applyAlignment="1" applyProtection="1">
      <alignment horizontal="center" vertical="center" shrinkToFit="1"/>
      <protection hidden="1"/>
    </xf>
    <xf numFmtId="0" fontId="8" fillId="12" borderId="65" xfId="79" applyNumberFormat="1" applyFont="1" applyFill="1" applyBorder="1" applyAlignment="1" applyProtection="1">
      <alignment horizontal="center" vertical="center" wrapText="1"/>
      <protection hidden="1"/>
    </xf>
    <xf numFmtId="0" fontId="8" fillId="12" borderId="66" xfId="79" applyNumberFormat="1" applyFont="1" applyFill="1" applyBorder="1" applyAlignment="1" applyProtection="1">
      <alignment horizontal="center" vertical="center" wrapText="1"/>
      <protection hidden="1"/>
    </xf>
    <xf numFmtId="0" fontId="8" fillId="12" borderId="67" xfId="79" applyNumberFormat="1" applyFont="1" applyFill="1" applyBorder="1" applyAlignment="1" applyProtection="1">
      <alignment horizontal="center" vertical="center" wrapText="1"/>
      <protection hidden="1"/>
    </xf>
    <xf numFmtId="0" fontId="13" fillId="12" borderId="65" xfId="79" applyNumberFormat="1" applyFont="1" applyFill="1" applyBorder="1" applyAlignment="1" applyProtection="1">
      <alignment horizontal="center" vertical="center" wrapText="1"/>
      <protection hidden="1"/>
    </xf>
    <xf numFmtId="0" fontId="13" fillId="12" borderId="67" xfId="79" applyNumberFormat="1" applyFont="1" applyFill="1" applyBorder="1" applyAlignment="1" applyProtection="1">
      <alignment horizontal="center" vertical="center" wrapText="1"/>
      <protection hidden="1"/>
    </xf>
    <xf numFmtId="0" fontId="8" fillId="13" borderId="65" xfId="78" applyFont="1" applyFill="1" applyBorder="1" applyAlignment="1" applyProtection="1">
      <alignment horizontal="center" vertical="center" wrapText="1"/>
      <protection hidden="1"/>
    </xf>
    <xf numFmtId="0" fontId="8" fillId="13" borderId="66" xfId="78" applyFont="1" applyFill="1" applyBorder="1" applyAlignment="1" applyProtection="1">
      <alignment horizontal="center" vertical="center" wrapText="1"/>
      <protection hidden="1"/>
    </xf>
    <xf numFmtId="0" fontId="8" fillId="13" borderId="67" xfId="78" applyFont="1" applyFill="1" applyBorder="1" applyAlignment="1" applyProtection="1">
      <alignment horizontal="center" vertical="center" wrapText="1"/>
      <protection hidden="1"/>
    </xf>
    <xf numFmtId="0" fontId="12" fillId="12" borderId="66" xfId="79" applyNumberFormat="1" applyFont="1" applyFill="1" applyBorder="1" applyAlignment="1" applyProtection="1">
      <alignment horizontal="center" vertical="center"/>
      <protection hidden="1"/>
    </xf>
    <xf numFmtId="0" fontId="12" fillId="12" borderId="68" xfId="79" applyNumberFormat="1" applyFont="1" applyFill="1" applyBorder="1" applyAlignment="1" applyProtection="1">
      <alignment horizontal="center" vertical="center"/>
      <protection hidden="1"/>
    </xf>
    <xf numFmtId="0" fontId="24" fillId="0" borderId="8" xfId="0" applyFont="1" applyBorder="1" applyProtection="1">
      <alignment vertical="center"/>
      <protection hidden="1"/>
    </xf>
    <xf numFmtId="0" fontId="24" fillId="0" borderId="3" xfId="0" applyFont="1" applyBorder="1" applyProtection="1">
      <alignment vertical="center"/>
      <protection hidden="1"/>
    </xf>
    <xf numFmtId="0" fontId="13" fillId="0" borderId="74" xfId="0" applyFont="1" applyBorder="1" applyAlignment="1" applyProtection="1">
      <alignment horizontal="center" vertical="center"/>
      <protection hidden="1"/>
    </xf>
    <xf numFmtId="0" fontId="13" fillId="0" borderId="40" xfId="0" applyFont="1" applyBorder="1" applyAlignment="1" applyProtection="1">
      <alignment horizontal="center" vertical="center"/>
      <protection hidden="1"/>
    </xf>
    <xf numFmtId="38" fontId="25" fillId="0" borderId="8" xfId="0" applyNumberFormat="1" applyFont="1" applyBorder="1" applyAlignment="1" applyProtection="1">
      <alignment horizontal="right" vertical="center"/>
      <protection hidden="1"/>
    </xf>
    <xf numFmtId="38" fontId="25" fillId="0" borderId="3" xfId="0" applyNumberFormat="1" applyFont="1" applyBorder="1" applyAlignment="1" applyProtection="1">
      <alignment horizontal="right" vertical="center"/>
      <protection hidden="1"/>
    </xf>
    <xf numFmtId="0" fontId="18" fillId="13" borderId="79" xfId="78" applyFont="1" applyFill="1" applyBorder="1" applyAlignment="1" applyProtection="1">
      <alignment horizontal="center" vertical="center"/>
      <protection hidden="1"/>
    </xf>
    <xf numFmtId="0" fontId="18" fillId="13" borderId="66" xfId="78" applyFont="1" applyFill="1" applyBorder="1" applyAlignment="1" applyProtection="1">
      <alignment horizontal="center" vertical="center"/>
      <protection hidden="1"/>
    </xf>
    <xf numFmtId="0" fontId="18" fillId="13" borderId="68" xfId="78" applyFont="1" applyFill="1" applyBorder="1" applyAlignment="1" applyProtection="1">
      <alignment horizontal="center" vertical="center"/>
      <protection hidden="1"/>
    </xf>
    <xf numFmtId="0" fontId="18" fillId="13" borderId="78" xfId="78" applyFont="1" applyFill="1" applyBorder="1" applyAlignment="1" applyProtection="1">
      <alignment horizontal="center" vertical="center"/>
      <protection hidden="1"/>
    </xf>
    <xf numFmtId="0" fontId="18" fillId="13" borderId="79" xfId="78" applyFont="1" applyFill="1" applyBorder="1" applyAlignment="1" applyProtection="1">
      <alignment horizontal="center" vertical="center" wrapText="1"/>
      <protection hidden="1"/>
    </xf>
    <xf numFmtId="0" fontId="18" fillId="13" borderId="66" xfId="78" applyFont="1" applyFill="1" applyBorder="1" applyAlignment="1" applyProtection="1">
      <alignment horizontal="center" vertical="center" wrapText="1"/>
      <protection hidden="1"/>
    </xf>
    <xf numFmtId="0" fontId="18" fillId="13" borderId="67" xfId="78" applyFont="1" applyFill="1" applyBorder="1" applyAlignment="1" applyProtection="1">
      <alignment horizontal="center" vertical="center" wrapText="1"/>
      <protection hidden="1"/>
    </xf>
    <xf numFmtId="0" fontId="12" fillId="13" borderId="65" xfId="78" applyFont="1" applyFill="1" applyBorder="1" applyAlignment="1" applyProtection="1">
      <alignment horizontal="center" vertical="center"/>
      <protection hidden="1"/>
    </xf>
    <xf numFmtId="0" fontId="12" fillId="13" borderId="67" xfId="78" applyFont="1" applyFill="1" applyBorder="1" applyAlignment="1" applyProtection="1">
      <alignment horizontal="center" vertical="center"/>
      <protection hidden="1"/>
    </xf>
    <xf numFmtId="0" fontId="18" fillId="13" borderId="65" xfId="78" applyFont="1" applyFill="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38" fontId="24" fillId="0" borderId="69" xfId="0" applyNumberFormat="1" applyFont="1" applyBorder="1" applyProtection="1">
      <alignment vertical="center"/>
      <protection hidden="1"/>
    </xf>
    <xf numFmtId="38" fontId="24" fillId="0" borderId="49" xfId="0" applyNumberFormat="1" applyFont="1" applyBorder="1" applyProtection="1">
      <alignment vertical="center"/>
      <protection hidden="1"/>
    </xf>
    <xf numFmtId="0" fontId="20" fillId="13" borderId="104" xfId="78" applyFont="1" applyFill="1" applyBorder="1" applyAlignment="1" applyProtection="1">
      <alignment horizontal="right" vertical="center"/>
      <protection hidden="1"/>
    </xf>
    <xf numFmtId="0" fontId="20" fillId="13" borderId="105" xfId="78" applyFont="1" applyFill="1" applyBorder="1" applyAlignment="1" applyProtection="1">
      <alignment horizontal="right" vertical="center"/>
      <protection hidden="1"/>
    </xf>
    <xf numFmtId="0" fontId="8" fillId="0" borderId="84" xfId="0" applyFont="1" applyBorder="1" applyAlignment="1" applyProtection="1">
      <alignment horizontal="center" vertical="center" wrapText="1" shrinkToFit="1"/>
      <protection hidden="1"/>
    </xf>
    <xf numFmtId="0" fontId="8" fillId="0" borderId="20" xfId="0" applyFont="1" applyBorder="1" applyAlignment="1" applyProtection="1">
      <alignment horizontal="center" vertical="center" wrapText="1" shrinkToFit="1"/>
      <protection hidden="1"/>
    </xf>
    <xf numFmtId="0" fontId="8" fillId="0" borderId="44" xfId="0" applyFont="1" applyBorder="1" applyAlignment="1" applyProtection="1">
      <alignment horizontal="center" vertical="center" wrapText="1" shrinkToFit="1"/>
      <protection hidden="1"/>
    </xf>
    <xf numFmtId="0" fontId="8" fillId="0" borderId="12" xfId="0" applyFont="1" applyBorder="1" applyAlignment="1" applyProtection="1">
      <alignment horizontal="center" vertical="center" wrapText="1" shrinkToFit="1"/>
      <protection hidden="1"/>
    </xf>
    <xf numFmtId="0" fontId="18" fillId="0" borderId="83"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49" fontId="12" fillId="0" borderId="145" xfId="0" applyNumberFormat="1" applyFont="1" applyBorder="1" applyAlignment="1" applyProtection="1">
      <alignment horizontal="center" vertical="center" shrinkToFit="1"/>
      <protection locked="0"/>
    </xf>
    <xf numFmtId="49" fontId="12" fillId="0" borderId="103" xfId="0" applyNumberFormat="1" applyFont="1" applyBorder="1" applyAlignment="1" applyProtection="1">
      <alignment horizontal="center" vertical="center" shrinkToFit="1"/>
      <protection locked="0"/>
    </xf>
    <xf numFmtId="49" fontId="12" fillId="0" borderId="160" xfId="0" applyNumberFormat="1" applyFont="1" applyBorder="1" applyAlignment="1" applyProtection="1">
      <alignment horizontal="center" vertical="center" shrinkToFit="1"/>
      <protection locked="0"/>
    </xf>
    <xf numFmtId="49" fontId="12" fillId="0" borderId="145" xfId="0" applyNumberFormat="1" applyFont="1" applyBorder="1" applyAlignment="1" applyProtection="1">
      <alignment horizontal="left" vertical="center" shrinkToFit="1"/>
      <protection locked="0"/>
    </xf>
    <xf numFmtId="49" fontId="12" fillId="0" borderId="103" xfId="0" applyNumberFormat="1" applyFont="1" applyBorder="1" applyAlignment="1" applyProtection="1">
      <alignment horizontal="left" vertical="center" shrinkToFit="1"/>
      <protection locked="0"/>
    </xf>
    <xf numFmtId="49" fontId="12" fillId="0" borderId="160" xfId="0" applyNumberFormat="1" applyFont="1" applyBorder="1" applyAlignment="1" applyProtection="1">
      <alignment horizontal="left" vertical="center" shrinkToFit="1"/>
      <protection locked="0"/>
    </xf>
    <xf numFmtId="0" fontId="18" fillId="0" borderId="145" xfId="11" applyNumberFormat="1" applyFont="1" applyFill="1" applyBorder="1" applyAlignment="1" applyProtection="1">
      <alignment horizontal="center" vertical="center" shrinkToFit="1"/>
      <protection hidden="1"/>
    </xf>
    <xf numFmtId="0" fontId="18" fillId="0" borderId="160" xfId="11" applyNumberFormat="1" applyFont="1" applyFill="1" applyBorder="1" applyAlignment="1" applyProtection="1">
      <alignment horizontal="center" vertical="center" shrinkToFit="1"/>
      <protection hidden="1"/>
    </xf>
    <xf numFmtId="178" fontId="18" fillId="0" borderId="145" xfId="0" applyNumberFormat="1" applyFont="1" applyBorder="1" applyAlignment="1" applyProtection="1">
      <alignment horizontal="right" vertical="center" shrinkToFit="1"/>
      <protection locked="0"/>
    </xf>
    <xf numFmtId="178" fontId="18" fillId="0" borderId="103" xfId="0" applyNumberFormat="1" applyFont="1" applyBorder="1" applyAlignment="1" applyProtection="1">
      <alignment horizontal="right" vertical="center" shrinkToFit="1"/>
      <protection locked="0"/>
    </xf>
    <xf numFmtId="178" fontId="18" fillId="0" borderId="160" xfId="0" applyNumberFormat="1" applyFont="1" applyBorder="1" applyAlignment="1" applyProtection="1">
      <alignment horizontal="right" vertical="center" shrinkToFit="1"/>
      <protection locked="0"/>
    </xf>
    <xf numFmtId="179" fontId="18" fillId="0" borderId="145" xfId="0" applyNumberFormat="1" applyFont="1" applyBorder="1" applyAlignment="1" applyProtection="1">
      <alignment horizontal="right" vertical="center" shrinkToFit="1"/>
      <protection locked="0"/>
    </xf>
    <xf numFmtId="179" fontId="18" fillId="0" borderId="160" xfId="0" applyNumberFormat="1" applyFont="1" applyBorder="1" applyAlignment="1" applyProtection="1">
      <alignment horizontal="right" vertical="center" shrinkToFit="1"/>
      <protection locked="0"/>
    </xf>
    <xf numFmtId="180" fontId="18" fillId="0" borderId="145" xfId="0" applyNumberFormat="1" applyFont="1" applyBorder="1" applyAlignment="1" applyProtection="1">
      <alignment horizontal="right" vertical="center" shrinkToFit="1"/>
      <protection hidden="1"/>
    </xf>
    <xf numFmtId="180" fontId="18" fillId="0" borderId="103" xfId="0" applyNumberFormat="1" applyFont="1" applyBorder="1" applyAlignment="1" applyProtection="1">
      <alignment horizontal="right" vertical="center" shrinkToFit="1"/>
      <protection hidden="1"/>
    </xf>
    <xf numFmtId="180" fontId="18" fillId="0" borderId="160" xfId="0" applyNumberFormat="1" applyFont="1" applyBorder="1" applyAlignment="1" applyProtection="1">
      <alignment horizontal="right" vertical="center" shrinkToFit="1"/>
      <protection hidden="1"/>
    </xf>
    <xf numFmtId="180" fontId="18" fillId="0" borderId="71" xfId="0" applyNumberFormat="1" applyFont="1" applyBorder="1" applyAlignment="1" applyProtection="1">
      <alignment horizontal="center" vertical="center" shrinkToFit="1"/>
      <protection hidden="1"/>
    </xf>
    <xf numFmtId="180" fontId="18" fillId="0" borderId="29" xfId="0" applyNumberFormat="1" applyFont="1" applyBorder="1" applyAlignment="1" applyProtection="1">
      <alignment horizontal="center" vertical="center" shrinkToFit="1"/>
      <protection hidden="1"/>
    </xf>
    <xf numFmtId="180" fontId="18" fillId="0" borderId="45" xfId="0" applyNumberFormat="1" applyFont="1" applyBorder="1" applyAlignment="1" applyProtection="1">
      <alignment horizontal="center" vertical="center" shrinkToFit="1"/>
      <protection hidden="1"/>
    </xf>
    <xf numFmtId="180" fontId="18" fillId="0" borderId="144" xfId="0" applyNumberFormat="1" applyFont="1" applyBorder="1" applyAlignment="1" applyProtection="1">
      <alignment horizontal="center" vertical="center" shrinkToFit="1"/>
      <protection hidden="1"/>
    </xf>
    <xf numFmtId="180" fontId="18" fillId="0" borderId="0" xfId="0" applyNumberFormat="1" applyFont="1" applyAlignment="1" applyProtection="1">
      <alignment horizontal="center" vertical="center" shrinkToFit="1"/>
      <protection hidden="1"/>
    </xf>
    <xf numFmtId="180" fontId="18" fillId="0" borderId="27" xfId="0" applyNumberFormat="1" applyFont="1" applyBorder="1" applyAlignment="1" applyProtection="1">
      <alignment horizontal="center" vertical="center" shrinkToFit="1"/>
      <protection hidden="1"/>
    </xf>
    <xf numFmtId="0" fontId="8" fillId="0" borderId="88" xfId="0" applyFont="1" applyBorder="1" applyAlignment="1" applyProtection="1">
      <alignment horizontal="center" vertical="center" wrapText="1" shrinkToFit="1"/>
      <protection hidden="1"/>
    </xf>
    <xf numFmtId="0" fontId="8" fillId="0" borderId="5" xfId="0" applyFont="1" applyBorder="1" applyAlignment="1" applyProtection="1">
      <alignment horizontal="center" vertical="center" shrinkToFit="1"/>
      <protection hidden="1"/>
    </xf>
    <xf numFmtId="0" fontId="8" fillId="0" borderId="89" xfId="0" applyFont="1" applyBorder="1" applyAlignment="1" applyProtection="1">
      <alignment horizontal="center" vertical="center" shrinkToFit="1"/>
      <protection hidden="1"/>
    </xf>
    <xf numFmtId="0" fontId="8" fillId="0" borderId="18" xfId="0" applyFont="1" applyBorder="1" applyAlignment="1" applyProtection="1">
      <alignment horizontal="center" vertical="center" shrinkToFit="1"/>
      <protection hidden="1"/>
    </xf>
    <xf numFmtId="0" fontId="18" fillId="0" borderId="75"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180" fontId="18" fillId="0" borderId="69" xfId="0" applyNumberFormat="1" applyFont="1" applyBorder="1" applyAlignment="1" applyProtection="1">
      <alignment horizontal="center" vertical="center" shrinkToFit="1"/>
      <protection hidden="1"/>
    </xf>
    <xf numFmtId="180" fontId="18" fillId="0" borderId="49" xfId="0" applyNumberFormat="1" applyFont="1" applyBorder="1" applyAlignment="1" applyProtection="1">
      <alignment horizontal="center" vertical="center" shrinkToFit="1"/>
      <protection hidden="1"/>
    </xf>
    <xf numFmtId="180" fontId="18" fillId="0" borderId="70" xfId="0" applyNumberFormat="1" applyFont="1" applyBorder="1" applyAlignment="1" applyProtection="1">
      <alignment horizontal="center" vertical="center" shrinkToFit="1"/>
      <protection hidden="1"/>
    </xf>
    <xf numFmtId="177" fontId="18" fillId="0" borderId="145" xfId="11" applyNumberFormat="1" applyFont="1" applyFill="1" applyBorder="1" applyAlignment="1" applyProtection="1">
      <alignment horizontal="right" vertical="center" shrinkToFit="1"/>
      <protection locked="0"/>
    </xf>
    <xf numFmtId="177" fontId="18" fillId="0" borderId="103" xfId="11" applyNumberFormat="1" applyFont="1" applyFill="1" applyBorder="1" applyAlignment="1" applyProtection="1">
      <alignment horizontal="right" vertical="center" shrinkToFit="1"/>
      <protection locked="0"/>
    </xf>
    <xf numFmtId="0" fontId="18" fillId="0" borderId="90"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protection locked="0"/>
    </xf>
    <xf numFmtId="0" fontId="18" fillId="0" borderId="161" xfId="0" applyFont="1" applyBorder="1" applyAlignment="1" applyProtection="1">
      <alignment horizontal="center" vertical="center" shrinkToFit="1"/>
      <protection locked="0"/>
    </xf>
    <xf numFmtId="49" fontId="12" fillId="0" borderId="95" xfId="0" applyNumberFormat="1" applyFont="1" applyBorder="1" applyAlignment="1" applyProtection="1">
      <alignment horizontal="center" vertical="center" shrinkToFit="1"/>
      <protection locked="0"/>
    </xf>
    <xf numFmtId="49" fontId="12" fillId="0" borderId="43" xfId="0" applyNumberFormat="1" applyFont="1" applyBorder="1" applyAlignment="1" applyProtection="1">
      <alignment horizontal="center" vertical="center" shrinkToFit="1"/>
      <protection locked="0"/>
    </xf>
    <xf numFmtId="49" fontId="12" fillId="0" borderId="42" xfId="0" applyNumberFormat="1" applyFont="1" applyBorder="1" applyAlignment="1" applyProtection="1">
      <alignment horizontal="center" vertical="center" shrinkToFit="1"/>
      <protection locked="0"/>
    </xf>
    <xf numFmtId="49" fontId="12" fillId="0" borderId="95" xfId="0" applyNumberFormat="1" applyFont="1" applyBorder="1" applyAlignment="1" applyProtection="1">
      <alignment horizontal="left" vertical="center" shrinkToFit="1"/>
      <protection locked="0"/>
    </xf>
    <xf numFmtId="49" fontId="12" fillId="0" borderId="43" xfId="0" applyNumberFormat="1" applyFont="1" applyBorder="1" applyAlignment="1" applyProtection="1">
      <alignment horizontal="left" vertical="center" shrinkToFit="1"/>
      <protection locked="0"/>
    </xf>
    <xf numFmtId="49" fontId="12" fillId="0" borderId="42" xfId="0" applyNumberFormat="1" applyFont="1" applyBorder="1" applyAlignment="1" applyProtection="1">
      <alignment horizontal="left" vertical="center" shrinkToFit="1"/>
      <protection locked="0"/>
    </xf>
    <xf numFmtId="0" fontId="18" fillId="0" borderId="95" xfId="11" applyNumberFormat="1" applyFont="1" applyFill="1" applyBorder="1" applyAlignment="1" applyProtection="1">
      <alignment horizontal="center" vertical="center" shrinkToFit="1"/>
      <protection hidden="1"/>
    </xf>
    <xf numFmtId="0" fontId="18" fillId="0" borderId="42" xfId="11" applyNumberFormat="1" applyFont="1" applyFill="1" applyBorder="1" applyAlignment="1" applyProtection="1">
      <alignment horizontal="center" vertical="center" shrinkToFit="1"/>
      <protection hidden="1"/>
    </xf>
    <xf numFmtId="178" fontId="18" fillId="0" borderId="95" xfId="0" applyNumberFormat="1" applyFont="1" applyBorder="1" applyAlignment="1" applyProtection="1">
      <alignment horizontal="right" vertical="center" shrinkToFit="1"/>
      <protection locked="0"/>
    </xf>
    <xf numFmtId="178" fontId="18" fillId="0" borderId="43" xfId="0" applyNumberFormat="1" applyFont="1" applyBorder="1" applyAlignment="1" applyProtection="1">
      <alignment horizontal="right" vertical="center" shrinkToFit="1"/>
      <protection locked="0"/>
    </xf>
    <xf numFmtId="178" fontId="18" fillId="0" borderId="42" xfId="0" applyNumberFormat="1" applyFont="1" applyBorder="1" applyAlignment="1" applyProtection="1">
      <alignment horizontal="right" vertical="center" shrinkToFit="1"/>
      <protection locked="0"/>
    </xf>
    <xf numFmtId="179" fontId="18" fillId="0" borderId="95" xfId="0" applyNumberFormat="1" applyFont="1" applyBorder="1" applyAlignment="1" applyProtection="1">
      <alignment horizontal="right" vertical="center" shrinkToFit="1"/>
      <protection locked="0"/>
    </xf>
    <xf numFmtId="179" fontId="18" fillId="0" borderId="42" xfId="0" applyNumberFormat="1" applyFont="1" applyBorder="1" applyAlignment="1" applyProtection="1">
      <alignment horizontal="right" vertical="center" shrinkToFit="1"/>
      <protection locked="0"/>
    </xf>
    <xf numFmtId="180" fontId="18" fillId="0" borderId="95" xfId="0" applyNumberFormat="1" applyFont="1" applyBorder="1" applyAlignment="1" applyProtection="1">
      <alignment horizontal="right" vertical="center" shrinkToFit="1"/>
      <protection hidden="1"/>
    </xf>
    <xf numFmtId="180" fontId="18" fillId="0" borderId="43" xfId="0" applyNumberFormat="1" applyFont="1" applyBorder="1" applyAlignment="1" applyProtection="1">
      <alignment horizontal="right" vertical="center" shrinkToFit="1"/>
      <protection hidden="1"/>
    </xf>
    <xf numFmtId="180" fontId="18" fillId="0" borderId="42" xfId="0" applyNumberFormat="1" applyFont="1" applyBorder="1" applyAlignment="1" applyProtection="1">
      <alignment horizontal="right" vertical="center" shrinkToFit="1"/>
      <protection hidden="1"/>
    </xf>
    <xf numFmtId="177" fontId="18" fillId="0" borderId="95" xfId="11" applyNumberFormat="1" applyFont="1" applyFill="1" applyBorder="1" applyAlignment="1" applyProtection="1">
      <alignment horizontal="right" vertical="center" shrinkToFit="1"/>
      <protection locked="0"/>
    </xf>
    <xf numFmtId="177" fontId="18" fillId="0" borderId="43" xfId="11" applyNumberFormat="1" applyFont="1" applyFill="1" applyBorder="1" applyAlignment="1" applyProtection="1">
      <alignment horizontal="right" vertical="center" shrinkToFit="1"/>
      <protection locked="0"/>
    </xf>
    <xf numFmtId="0" fontId="8" fillId="0" borderId="84" xfId="0" applyFont="1" applyBorder="1" applyAlignment="1" applyProtection="1">
      <alignment horizontal="center" vertical="center" wrapText="1"/>
      <protection hidden="1"/>
    </xf>
    <xf numFmtId="0" fontId="8" fillId="0" borderId="20" xfId="0" applyFont="1" applyBorder="1" applyAlignment="1" applyProtection="1">
      <alignment horizontal="center" vertical="center"/>
      <protection hidden="1"/>
    </xf>
    <xf numFmtId="0" fontId="8" fillId="0" borderId="85" xfId="0" applyFont="1" applyBorder="1" applyAlignment="1" applyProtection="1">
      <alignment horizontal="center" vertical="center"/>
      <protection hidden="1"/>
    </xf>
    <xf numFmtId="0" fontId="8" fillId="0" borderId="88" xfId="0" applyFont="1" applyBorder="1" applyAlignment="1" applyProtection="1">
      <alignment horizontal="center" vertical="center" wrapText="1"/>
      <protection hidden="1"/>
    </xf>
    <xf numFmtId="0" fontId="8" fillId="0" borderId="44"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38" fontId="24" fillId="0" borderId="145" xfId="0" applyNumberFormat="1" applyFont="1" applyBorder="1" applyProtection="1">
      <alignment vertical="center"/>
      <protection hidden="1"/>
    </xf>
    <xf numFmtId="38" fontId="24" fillId="0" borderId="103" xfId="0" applyNumberFormat="1" applyFont="1" applyBorder="1" applyProtection="1">
      <alignment vertical="center"/>
      <protection hidden="1"/>
    </xf>
    <xf numFmtId="38" fontId="25" fillId="0" borderId="102" xfId="0" applyNumberFormat="1" applyFont="1" applyBorder="1" applyAlignment="1" applyProtection="1">
      <alignment horizontal="right" vertical="center"/>
      <protection hidden="1"/>
    </xf>
    <xf numFmtId="38" fontId="25" fillId="0" borderId="103" xfId="0" applyNumberFormat="1" applyFont="1" applyBorder="1" applyAlignment="1" applyProtection="1">
      <alignment horizontal="right" vertical="center"/>
      <protection hidden="1"/>
    </xf>
    <xf numFmtId="0" fontId="24" fillId="0" borderId="159" xfId="0" applyFont="1" applyBorder="1" applyProtection="1">
      <alignment vertical="center"/>
      <protection hidden="1"/>
    </xf>
    <xf numFmtId="0" fontId="24" fillId="0" borderId="9" xfId="0" applyFont="1" applyBorder="1" applyProtection="1">
      <alignment vertical="center"/>
      <protection hidden="1"/>
    </xf>
    <xf numFmtId="0" fontId="18" fillId="13" borderId="61" xfId="78" applyFont="1" applyFill="1" applyBorder="1" applyAlignment="1" applyProtection="1">
      <alignment horizontal="left" vertical="center" wrapText="1" indent="1"/>
      <protection hidden="1"/>
    </xf>
    <xf numFmtId="0" fontId="18" fillId="13" borderId="62" xfId="78" applyFont="1" applyFill="1" applyBorder="1" applyAlignment="1" applyProtection="1">
      <alignment horizontal="left" vertical="center" indent="1"/>
      <protection hidden="1"/>
    </xf>
    <xf numFmtId="0" fontId="18" fillId="13" borderId="63" xfId="78" applyFont="1" applyFill="1" applyBorder="1" applyAlignment="1" applyProtection="1">
      <alignment horizontal="left" vertical="center" indent="1"/>
      <protection hidden="1"/>
    </xf>
    <xf numFmtId="0" fontId="13" fillId="0" borderId="114" xfId="0" applyFont="1" applyBorder="1" applyAlignment="1" applyProtection="1">
      <alignment horizontal="center" vertical="center"/>
      <protection hidden="1"/>
    </xf>
    <xf numFmtId="0" fontId="13" fillId="0" borderId="162" xfId="0" applyFont="1" applyBorder="1" applyAlignment="1" applyProtection="1">
      <alignment horizontal="center" vertical="center"/>
      <protection hidden="1"/>
    </xf>
    <xf numFmtId="38" fontId="42" fillId="0" borderId="62" xfId="0" applyNumberFormat="1" applyFont="1" applyBorder="1" applyProtection="1">
      <alignment vertical="center"/>
      <protection hidden="1"/>
    </xf>
    <xf numFmtId="0" fontId="12" fillId="12" borderId="22" xfId="79" applyNumberFormat="1" applyFont="1" applyFill="1" applyBorder="1" applyAlignment="1" applyProtection="1">
      <alignment horizontal="center" vertical="center" shrinkToFit="1"/>
      <protection hidden="1"/>
    </xf>
    <xf numFmtId="0" fontId="20" fillId="13" borderId="107" xfId="78" applyFont="1" applyFill="1" applyBorder="1" applyAlignment="1" applyProtection="1">
      <alignment horizontal="center" vertical="center"/>
      <protection hidden="1"/>
    </xf>
    <xf numFmtId="0" fontId="20" fillId="13" borderId="108" xfId="78" applyFont="1" applyFill="1" applyBorder="1" applyAlignment="1" applyProtection="1">
      <alignment horizontal="center" vertical="center"/>
      <protection hidden="1"/>
    </xf>
    <xf numFmtId="0" fontId="34" fillId="0" borderId="21" xfId="0" applyFont="1" applyBorder="1" applyAlignment="1" applyProtection="1">
      <alignment vertical="center" shrinkToFit="1"/>
      <protection hidden="1"/>
    </xf>
    <xf numFmtId="0" fontId="34" fillId="0" borderId="0" xfId="0" applyFont="1" applyAlignment="1" applyProtection="1">
      <alignment vertical="center" shrinkToFit="1"/>
      <protection hidden="1"/>
    </xf>
    <xf numFmtId="0" fontId="16" fillId="3" borderId="6" xfId="0" applyFont="1" applyFill="1" applyBorder="1" applyAlignment="1" applyProtection="1">
      <alignment horizontal="center" vertical="center" shrinkToFit="1"/>
      <protection hidden="1"/>
    </xf>
    <xf numFmtId="0" fontId="34" fillId="6" borderId="1" xfId="0" applyFont="1" applyFill="1" applyBorder="1" applyAlignment="1" applyProtection="1">
      <alignment vertical="center" shrinkToFit="1"/>
      <protection hidden="1"/>
    </xf>
    <xf numFmtId="0" fontId="34" fillId="6" borderId="6" xfId="0" applyFont="1" applyFill="1" applyBorder="1" applyAlignment="1" applyProtection="1">
      <alignment vertical="center" shrinkToFit="1"/>
      <protection hidden="1"/>
    </xf>
    <xf numFmtId="0" fontId="34" fillId="6" borderId="2" xfId="0" applyFont="1" applyFill="1" applyBorder="1" applyAlignment="1" applyProtection="1">
      <alignment vertical="center" shrinkToFit="1"/>
      <protection hidden="1"/>
    </xf>
    <xf numFmtId="0" fontId="34" fillId="6" borderId="8" xfId="0" applyFont="1" applyFill="1" applyBorder="1" applyAlignment="1" applyProtection="1">
      <alignment vertical="center" shrinkToFit="1"/>
      <protection hidden="1"/>
    </xf>
    <xf numFmtId="0" fontId="34" fillId="6" borderId="3" xfId="0" applyFont="1" applyFill="1" applyBorder="1" applyAlignment="1" applyProtection="1">
      <alignment vertical="center" shrinkToFit="1"/>
      <protection hidden="1"/>
    </xf>
    <xf numFmtId="0" fontId="34" fillId="6" borderId="10" xfId="0" applyFont="1" applyFill="1" applyBorder="1" applyAlignment="1" applyProtection="1">
      <alignment vertical="center" shrinkToFit="1"/>
      <protection hidden="1"/>
    </xf>
    <xf numFmtId="0" fontId="37" fillId="3" borderId="3" xfId="0" applyFont="1" applyFill="1" applyBorder="1" applyAlignment="1" applyProtection="1">
      <alignment horizontal="left" vertical="center" indent="4" shrinkToFit="1"/>
      <protection hidden="1"/>
    </xf>
    <xf numFmtId="0" fontId="37" fillId="3" borderId="10" xfId="0" applyFont="1" applyFill="1" applyBorder="1" applyAlignment="1" applyProtection="1">
      <alignment horizontal="left" vertical="center" indent="4" shrinkToFit="1"/>
      <protection hidden="1"/>
    </xf>
    <xf numFmtId="0" fontId="30" fillId="3" borderId="1" xfId="0" applyFont="1" applyFill="1" applyBorder="1" applyAlignment="1" applyProtection="1">
      <alignment horizontal="left" vertical="center" indent="4" shrinkToFit="1"/>
      <protection hidden="1"/>
    </xf>
    <xf numFmtId="0" fontId="30" fillId="3" borderId="6" xfId="0" applyFont="1" applyFill="1" applyBorder="1" applyAlignment="1" applyProtection="1">
      <alignment horizontal="left" vertical="center" indent="4" shrinkToFit="1"/>
      <protection hidden="1"/>
    </xf>
    <xf numFmtId="0" fontId="30" fillId="3" borderId="2" xfId="0" applyFont="1" applyFill="1" applyBorder="1" applyAlignment="1" applyProtection="1">
      <alignment horizontal="left" vertical="center" indent="4" shrinkToFit="1"/>
      <protection hidden="1"/>
    </xf>
    <xf numFmtId="49" fontId="16" fillId="3" borderId="6" xfId="0" applyNumberFormat="1" applyFont="1" applyFill="1" applyBorder="1" applyAlignment="1" applyProtection="1">
      <alignment vertical="center" shrinkToFit="1"/>
      <protection hidden="1"/>
    </xf>
    <xf numFmtId="49" fontId="16" fillId="3" borderId="2" xfId="0" applyNumberFormat="1" applyFont="1" applyFill="1" applyBorder="1" applyAlignment="1" applyProtection="1">
      <alignment vertical="center" shrinkToFit="1"/>
      <protection hidden="1"/>
    </xf>
    <xf numFmtId="49" fontId="16" fillId="3" borderId="6" xfId="0" applyNumberFormat="1" applyFont="1" applyFill="1" applyBorder="1" applyAlignment="1" applyProtection="1">
      <alignment horizontal="center" vertical="center" shrinkToFit="1"/>
      <protection hidden="1"/>
    </xf>
    <xf numFmtId="0" fontId="16" fillId="0" borderId="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34" fillId="7" borderId="22" xfId="0" applyFont="1" applyFill="1" applyBorder="1" applyProtection="1">
      <alignment vertical="center"/>
      <protection hidden="1"/>
    </xf>
    <xf numFmtId="0" fontId="37" fillId="0" borderId="1" xfId="0" applyFont="1" applyBorder="1" applyAlignment="1" applyProtection="1">
      <alignment horizontal="left" vertical="center" indent="1" shrinkToFit="1"/>
      <protection locked="0"/>
    </xf>
    <xf numFmtId="0" fontId="37" fillId="0" borderId="6" xfId="0" applyFont="1" applyBorder="1" applyAlignment="1" applyProtection="1">
      <alignment horizontal="left" vertical="center" indent="1" shrinkToFit="1"/>
      <protection locked="0"/>
    </xf>
    <xf numFmtId="0" fontId="37" fillId="0" borderId="2" xfId="0" applyFont="1" applyBorder="1" applyAlignment="1" applyProtection="1">
      <alignment horizontal="left" vertical="center" indent="1" shrinkToFit="1"/>
      <protection locked="0"/>
    </xf>
    <xf numFmtId="0" fontId="16" fillId="0" borderId="0" xfId="0" applyFont="1" applyAlignment="1" applyProtection="1">
      <alignment horizontal="center" vertical="center" shrinkToFit="1"/>
      <protection hidden="1"/>
    </xf>
    <xf numFmtId="0" fontId="30" fillId="0" borderId="0" xfId="0" applyFont="1" applyAlignment="1" applyProtection="1">
      <alignment horizontal="left" vertical="center" shrinkToFit="1"/>
      <protection hidden="1"/>
    </xf>
    <xf numFmtId="0" fontId="32" fillId="0" borderId="0" xfId="0" applyFont="1" applyAlignment="1" applyProtection="1">
      <alignment horizontal="left" vertical="distributed"/>
      <protection hidden="1"/>
    </xf>
    <xf numFmtId="0" fontId="30" fillId="0" borderId="0" xfId="0" applyFont="1" applyAlignment="1" applyProtection="1">
      <alignment horizontal="center" vertical="center"/>
      <protection hidden="1"/>
    </xf>
    <xf numFmtId="0" fontId="16" fillId="0" borderId="0" xfId="0" applyFont="1" applyAlignment="1" applyProtection="1">
      <alignment shrinkToFit="1"/>
      <protection hidden="1"/>
    </xf>
    <xf numFmtId="0" fontId="16" fillId="0" borderId="0" xfId="0" applyFont="1" applyAlignment="1" applyProtection="1">
      <alignment vertical="center" shrinkToFit="1"/>
      <protection hidden="1"/>
    </xf>
    <xf numFmtId="0" fontId="37" fillId="0" borderId="0" xfId="0" applyFont="1" applyAlignment="1" applyProtection="1">
      <alignment horizontal="left" vertical="center" shrinkToFit="1"/>
      <protection hidden="1"/>
    </xf>
    <xf numFmtId="49" fontId="16" fillId="2" borderId="0" xfId="0" applyNumberFormat="1" applyFont="1" applyFill="1" applyAlignment="1" applyProtection="1">
      <alignment horizontal="center"/>
      <protection hidden="1"/>
    </xf>
    <xf numFmtId="0" fontId="34" fillId="7" borderId="1" xfId="0" applyFont="1" applyFill="1" applyBorder="1" applyAlignment="1" applyProtection="1">
      <alignment horizontal="left" vertical="center"/>
      <protection hidden="1"/>
    </xf>
    <xf numFmtId="0" fontId="34" fillId="7" borderId="6" xfId="0" applyFont="1" applyFill="1" applyBorder="1" applyAlignment="1" applyProtection="1">
      <alignment horizontal="left" vertical="center"/>
      <protection hidden="1"/>
    </xf>
    <xf numFmtId="0" fontId="34" fillId="7" borderId="2" xfId="0" applyFont="1" applyFill="1" applyBorder="1" applyAlignment="1" applyProtection="1">
      <alignment horizontal="left" vertical="center"/>
      <protection hidden="1"/>
    </xf>
    <xf numFmtId="0" fontId="16" fillId="0" borderId="22" xfId="0" applyFont="1" applyBorder="1" applyAlignment="1" applyProtection="1">
      <alignment horizontal="center" vertical="center"/>
      <protection locked="0"/>
    </xf>
    <xf numFmtId="0" fontId="37" fillId="3" borderId="1" xfId="0" applyFont="1" applyFill="1" applyBorder="1" applyAlignment="1" applyProtection="1">
      <alignment horizontal="left" vertical="center" indent="1" shrinkToFit="1"/>
      <protection locked="0"/>
    </xf>
    <xf numFmtId="0" fontId="37" fillId="3" borderId="6" xfId="0" applyFont="1" applyFill="1" applyBorder="1" applyAlignment="1" applyProtection="1">
      <alignment horizontal="left" vertical="center" indent="1" shrinkToFit="1"/>
      <protection locked="0"/>
    </xf>
    <xf numFmtId="0" fontId="37" fillId="3" borderId="2" xfId="0" applyFont="1" applyFill="1" applyBorder="1" applyAlignment="1" applyProtection="1">
      <alignment horizontal="left" vertical="center" indent="1" shrinkToFit="1"/>
      <protection locked="0"/>
    </xf>
    <xf numFmtId="0" fontId="34" fillId="0" borderId="1"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8" borderId="22" xfId="0" applyFont="1" applyFill="1" applyBorder="1" applyAlignment="1" applyProtection="1">
      <alignment horizontal="center" vertical="center"/>
      <protection hidden="1"/>
    </xf>
    <xf numFmtId="0" fontId="34" fillId="0" borderId="6" xfId="0" applyFont="1" applyBorder="1" applyAlignment="1" applyProtection="1">
      <alignment horizontal="left" vertical="center" shrinkToFit="1"/>
      <protection locked="0"/>
    </xf>
    <xf numFmtId="0" fontId="34" fillId="0" borderId="6" xfId="0" applyFont="1" applyBorder="1" applyAlignment="1" applyProtection="1">
      <alignment horizontal="left" vertical="center"/>
      <protection hidden="1"/>
    </xf>
    <xf numFmtId="0" fontId="34" fillId="0" borderId="2" xfId="0" applyFont="1" applyBorder="1" applyAlignment="1" applyProtection="1">
      <alignment horizontal="left" vertical="center"/>
      <protection hidden="1"/>
    </xf>
  </cellXfs>
  <cellStyles count="83">
    <cellStyle name="crStyle_タイトル" xfId="77" xr:uid="{89DA0F1D-EF06-49C8-8EF1-F133FECC499F}"/>
    <cellStyle name="crStyle_タイトル 2" xfId="80" xr:uid="{91676A23-D562-473D-9945-2BDE27A8EE88}"/>
    <cellStyle name="crStyle_自動計算" xfId="78" xr:uid="{97CCB169-2E95-48B5-B705-1330789A311C}"/>
    <cellStyle name="crStyle_自動計算 2" xfId="81" xr:uid="{E80DFC3A-B2AD-4561-BBD0-6B53465D42D0}"/>
    <cellStyle name="crStyle_申請者入力欄" xfId="79" xr:uid="{5265D421-1699-4BBB-8CCB-4A8393F77806}"/>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桁区切り 2" xfId="6" xr:uid="{00000000-0005-0000-0000-000005000000}"/>
    <cellStyle name="桁区切り 2 2" xfId="7" xr:uid="{00000000-0005-0000-0000-000006000000}"/>
    <cellStyle name="桁区切り 2 2 2" xfId="8" xr:uid="{00000000-0005-0000-0000-000007000000}"/>
    <cellStyle name="桁区切り 2 2 3" xfId="74" xr:uid="{00000000-0005-0000-0000-000008000000}"/>
    <cellStyle name="桁区切り 2 3" xfId="9" xr:uid="{00000000-0005-0000-0000-000009000000}"/>
    <cellStyle name="桁区切り 2 3 2" xfId="10" xr:uid="{00000000-0005-0000-0000-00000A000000}"/>
    <cellStyle name="桁区切り 2 3 2 2" xfId="11" xr:uid="{00000000-0005-0000-0000-00000B000000}"/>
    <cellStyle name="桁区切り 2 4" xfId="12" xr:uid="{00000000-0005-0000-0000-00000C000000}"/>
    <cellStyle name="桁区切り 2 4 2" xfId="13" xr:uid="{00000000-0005-0000-0000-00000D000000}"/>
    <cellStyle name="桁区切り 2 5" xfId="14" xr:uid="{00000000-0005-0000-0000-00000E000000}"/>
    <cellStyle name="桁区切り 2 6" xfId="15" xr:uid="{00000000-0005-0000-0000-00000F000000}"/>
    <cellStyle name="桁区切り 3" xfId="16" xr:uid="{00000000-0005-0000-0000-000010000000}"/>
    <cellStyle name="桁区切り 3 2" xfId="17" xr:uid="{00000000-0005-0000-0000-000011000000}"/>
    <cellStyle name="桁区切り 3 2 2" xfId="18" xr:uid="{00000000-0005-0000-0000-000012000000}"/>
    <cellStyle name="桁区切り 3 3" xfId="19" xr:uid="{00000000-0005-0000-0000-000013000000}"/>
    <cellStyle name="桁区切り 3 4" xfId="20" xr:uid="{00000000-0005-0000-0000-000014000000}"/>
    <cellStyle name="桁区切り 7" xfId="75" xr:uid="{00000000-0005-0000-0000-000015000000}"/>
    <cellStyle name="標準" xfId="0" builtinId="0"/>
    <cellStyle name="標準 10" xfId="76" xr:uid="{00000000-0005-0000-0000-000017000000}"/>
    <cellStyle name="標準 2" xfId="21" xr:uid="{00000000-0005-0000-0000-000018000000}"/>
    <cellStyle name="標準 2 2" xfId="22" xr:uid="{00000000-0005-0000-0000-000019000000}"/>
    <cellStyle name="標準 2 2 2" xfId="23" xr:uid="{00000000-0005-0000-0000-00001A000000}"/>
    <cellStyle name="標準 2 2 2 2" xfId="24" xr:uid="{00000000-0005-0000-0000-00001B000000}"/>
    <cellStyle name="標準 2 2 2 2 2" xfId="25" xr:uid="{00000000-0005-0000-0000-00001C000000}"/>
    <cellStyle name="標準 2 2 2_【H26建材(補正)】申請書式（個人集合）0325" xfId="26" xr:uid="{00000000-0005-0000-0000-00001D000000}"/>
    <cellStyle name="標準 2 2 3" xfId="27" xr:uid="{00000000-0005-0000-0000-00001E000000}"/>
    <cellStyle name="標準 2 2 3 2" xfId="28" xr:uid="{00000000-0005-0000-0000-00001F000000}"/>
    <cellStyle name="標準 2 2 3 3" xfId="29" xr:uid="{00000000-0005-0000-0000-000020000000}"/>
    <cellStyle name="標準 2 2 3_【H26建材(補正)】申請書式（個人集合）0325" xfId="30" xr:uid="{00000000-0005-0000-0000-000021000000}"/>
    <cellStyle name="標準 2 2 4" xfId="31" xr:uid="{00000000-0005-0000-0000-000022000000}"/>
    <cellStyle name="標準 2 2 4 2" xfId="32" xr:uid="{00000000-0005-0000-0000-000023000000}"/>
    <cellStyle name="標準 2 2_(見本)【ガラス】対象製品申請リスト_20130624" xfId="33" xr:uid="{00000000-0005-0000-0000-000024000000}"/>
    <cellStyle name="標準 2 3" xfId="34" xr:uid="{00000000-0005-0000-0000-000025000000}"/>
    <cellStyle name="標準 2 3 2" xfId="35" xr:uid="{00000000-0005-0000-0000-000026000000}"/>
    <cellStyle name="標準 2 3 3" xfId="36" xr:uid="{00000000-0005-0000-0000-000027000000}"/>
    <cellStyle name="標準 2 3 3 2" xfId="37" xr:uid="{00000000-0005-0000-0000-000028000000}"/>
    <cellStyle name="標準 2 3_【H26建材(補正)】申請書式（個人集合）0325" xfId="38" xr:uid="{00000000-0005-0000-0000-000029000000}"/>
    <cellStyle name="標準 2 4" xfId="39" xr:uid="{00000000-0005-0000-0000-00002A000000}"/>
    <cellStyle name="標準 2 4 2" xfId="40" xr:uid="{00000000-0005-0000-0000-00002B000000}"/>
    <cellStyle name="標準 2 4 2 2" xfId="41" xr:uid="{00000000-0005-0000-0000-00002C000000}"/>
    <cellStyle name="標準 2 4_【H26建材(補正)】申請書式（個人集合）0325" xfId="42" xr:uid="{00000000-0005-0000-0000-00002D000000}"/>
    <cellStyle name="標準 2 5" xfId="43" xr:uid="{00000000-0005-0000-0000-00002E000000}"/>
    <cellStyle name="標準 2 5 2" xfId="44" xr:uid="{00000000-0005-0000-0000-00002F000000}"/>
    <cellStyle name="標準 2 5 2 2" xfId="45" xr:uid="{00000000-0005-0000-0000-000030000000}"/>
    <cellStyle name="標準 2 5 2 3" xfId="46" xr:uid="{00000000-0005-0000-0000-000031000000}"/>
    <cellStyle name="標準 2 5 2_【H26建材(補正)】申請書式（個人集合）0325" xfId="47" xr:uid="{00000000-0005-0000-0000-000032000000}"/>
    <cellStyle name="標準 2 5 3" xfId="48" xr:uid="{00000000-0005-0000-0000-000033000000}"/>
    <cellStyle name="標準 2 5 4" xfId="49" xr:uid="{00000000-0005-0000-0000-000034000000}"/>
    <cellStyle name="標準 2 5 5" xfId="50" xr:uid="{00000000-0005-0000-0000-000035000000}"/>
    <cellStyle name="標準 2 5_【H26建材(補正)】申請書式（個人集合）0325" xfId="51" xr:uid="{00000000-0005-0000-0000-000036000000}"/>
    <cellStyle name="標準 2 6" xfId="52" xr:uid="{00000000-0005-0000-0000-000037000000}"/>
    <cellStyle name="標準 2_【H26建材(補正)】申請書式（個人集合）0325" xfId="53" xr:uid="{00000000-0005-0000-0000-000038000000}"/>
    <cellStyle name="標準 3" xfId="54" xr:uid="{00000000-0005-0000-0000-000039000000}"/>
    <cellStyle name="標準 3 2" xfId="55" xr:uid="{00000000-0005-0000-0000-00003A000000}"/>
    <cellStyle name="標準 3 2 2" xfId="56" xr:uid="{00000000-0005-0000-0000-00003B000000}"/>
    <cellStyle name="標準 3 2_【H26建材(補正)】申請書式（個人集合）0325" xfId="57" xr:uid="{00000000-0005-0000-0000-00003C000000}"/>
    <cellStyle name="標準 3_【H26建材(補正)】申請書式（個人集合）0325" xfId="58" xr:uid="{00000000-0005-0000-0000-00003D000000}"/>
    <cellStyle name="標準 4" xfId="59" xr:uid="{00000000-0005-0000-0000-00003E000000}"/>
    <cellStyle name="標準 4 2" xfId="60" xr:uid="{00000000-0005-0000-0000-00003F000000}"/>
    <cellStyle name="標準 4 3" xfId="61" xr:uid="{00000000-0005-0000-0000-000040000000}"/>
    <cellStyle name="標準 4_【H26建材(補正)】申請書式（個人集合）0325" xfId="62" xr:uid="{00000000-0005-0000-0000-000041000000}"/>
    <cellStyle name="標準 5" xfId="63" xr:uid="{00000000-0005-0000-0000-000042000000}"/>
    <cellStyle name="標準 5 2" xfId="64" xr:uid="{00000000-0005-0000-0000-000043000000}"/>
    <cellStyle name="標準 5 3" xfId="65" xr:uid="{00000000-0005-0000-0000-000044000000}"/>
    <cellStyle name="標準 5_【H26建材(補正)】申請書式（個人集合）0325" xfId="66" xr:uid="{00000000-0005-0000-0000-000045000000}"/>
    <cellStyle name="標準 6" xfId="67" xr:uid="{00000000-0005-0000-0000-000046000000}"/>
    <cellStyle name="標準 7" xfId="68" xr:uid="{00000000-0005-0000-0000-000047000000}"/>
    <cellStyle name="標準 7 2" xfId="69" xr:uid="{00000000-0005-0000-0000-000048000000}"/>
    <cellStyle name="標準 7 2 2" xfId="73" xr:uid="{00000000-0005-0000-0000-000049000000}"/>
    <cellStyle name="標準 7_【H26建材(補正)】申請書式（個人集合）0325" xfId="70" xr:uid="{00000000-0005-0000-0000-00004A000000}"/>
    <cellStyle name="標準 8" xfId="71" xr:uid="{00000000-0005-0000-0000-00004B000000}"/>
    <cellStyle name="標準 9" xfId="82" xr:uid="{F3F446AD-4E97-41E7-B590-B44A378CA8C7}"/>
    <cellStyle name="標準_新築・既築" xfId="72" xr:uid="{00000000-0005-0000-0000-00004C000000}"/>
  </cellStyles>
  <dxfs count="10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rgb="FFFF5050"/>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5050"/>
      <color rgb="FF66CCFF"/>
      <color rgb="FFCCFFFF"/>
      <color rgb="FFC20000"/>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checked="Checked" lockText="1" noThreeD="1"/>
</file>

<file path=xl/drawings/_rels/drawing4.xml.rels>&#65279;<?xml version="1.0" encoding="utf-8" standalone="yes"?>
<Relationships xmlns="http://schemas.openxmlformats.org/package/2006/relationships"><Relationship Id="rId1" Type="http://schemas.openxmlformats.org/officeDocument/2006/relationships/hyperlink" Target="#" TargetMode="External" /></Relationships>
</file>

<file path=xl/drawings/_rels/drawing5.xml.rels>&#65279;<?xml version="1.0" encoding="utf-8" standalone="yes"?>
<Relationships xmlns="http://schemas.openxmlformats.org/package/2006/relationships"><Relationship Id="rId1" Type="http://schemas.openxmlformats.org/officeDocument/2006/relationships/hyperlink" Target="#" TargetMode="External" /></Relationships>
</file>

<file path=xl/drawings/_rels/drawing6.xml.rels>&#65279;<?xml version="1.0" encoding="utf-8" standalone="yes"?>
<Relationships xmlns="http://schemas.openxmlformats.org/package/2006/relationships"><Relationship Id="rId1" Type="http://schemas.openxmlformats.org/officeDocument/2006/relationships/hyperlink" Target="#" TargetMode="External" /></Relationships>
</file>

<file path=xl/drawings/_rels/drawing8.xml.rels>&#65279;<?xml version="1.0" encoding="utf-8" standalone="yes"?>
<Relationships xmlns="http://schemas.openxmlformats.org/package/2006/relationships"><Relationship Id="rId1" Type="http://schemas.openxmlformats.org/officeDocument/2006/relationships/hyperlink" Target="#" TargetMode="External"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213360</xdr:colOff>
          <xdr:row>3</xdr:row>
          <xdr:rowOff>22860</xdr:rowOff>
        </xdr:from>
        <xdr:to>
          <xdr:col>7</xdr:col>
          <xdr:colOff>457200</xdr:colOff>
          <xdr:row>3</xdr:row>
          <xdr:rowOff>266700</xdr:rowOff>
        </xdr:to>
        <xdr:sp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55</xdr:col>
      <xdr:colOff>10847</xdr:colOff>
      <xdr:row>11</xdr:row>
      <xdr:rowOff>11219</xdr:rowOff>
    </xdr:from>
    <xdr:to>
      <xdr:col>63</xdr:col>
      <xdr:colOff>2964</xdr:colOff>
      <xdr:row>11</xdr:row>
      <xdr:rowOff>191219</xdr:rowOff>
    </xdr:to>
    <xdr:sp textlink="">
      <xdr:nvSpPr>
        <xdr:cNvPr id="9" name="正方形/長方形 8">
          <a:extLst>
            <a:ext uri="{FF2B5EF4-FFF2-40B4-BE49-F238E27FC236}">
              <a16:creationId xmlns:a16="http://schemas.microsoft.com/office/drawing/2014/main" id="{00000000-0008-0000-0200-000009000000}"/>
            </a:ext>
          </a:extLst>
        </xdr:cNvPr>
        <xdr:cNvSpPr/>
      </xdr:nvSpPr>
      <xdr:spPr>
        <a:xfrm>
          <a:off x="5024807" y="2426759"/>
          <a:ext cx="723637"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11</xdr:row>
      <xdr:rowOff>1399</xdr:rowOff>
    </xdr:from>
    <xdr:to>
      <xdr:col>89</xdr:col>
      <xdr:colOff>87630</xdr:colOff>
      <xdr:row>11</xdr:row>
      <xdr:rowOff>181399</xdr:rowOff>
    </xdr:to>
    <xdr:sp textlink="">
      <xdr:nvSpPr>
        <xdr:cNvPr id="10" name="正方形/長方形 9">
          <a:extLst>
            <a:ext uri="{FF2B5EF4-FFF2-40B4-BE49-F238E27FC236}">
              <a16:creationId xmlns:a16="http://schemas.microsoft.com/office/drawing/2014/main" id="{00000000-0008-0000-0200-00000A000000}"/>
            </a:ext>
          </a:extLst>
        </xdr:cNvPr>
        <xdr:cNvSpPr/>
      </xdr:nvSpPr>
      <xdr:spPr>
        <a:xfrm>
          <a:off x="5757386" y="2416939"/>
          <a:ext cx="2544604"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市区町村以降</a:t>
          </a:r>
        </a:p>
      </xdr:txBody>
    </xdr:sp>
    <xdr:clientData/>
  </xdr:twoCellAnchor>
  <xdr:twoCellAnchor>
    <xdr:from>
      <xdr:col>55</xdr:col>
      <xdr:colOff>475</xdr:colOff>
      <xdr:row>21</xdr:row>
      <xdr:rowOff>1</xdr:rowOff>
    </xdr:from>
    <xdr:to>
      <xdr:col>62</xdr:col>
      <xdr:colOff>87630</xdr:colOff>
      <xdr:row>21</xdr:row>
      <xdr:rowOff>180001</xdr:rowOff>
    </xdr:to>
    <xdr:sp textlink="">
      <xdr:nvSpPr>
        <xdr:cNvPr id="11" name="正方形/長方形 10">
          <a:extLst>
            <a:ext uri="{FF2B5EF4-FFF2-40B4-BE49-F238E27FC236}">
              <a16:creationId xmlns:a16="http://schemas.microsoft.com/office/drawing/2014/main" id="{00000000-0008-0000-0200-00000B000000}"/>
            </a:ext>
          </a:extLst>
        </xdr:cNvPr>
        <xdr:cNvSpPr/>
      </xdr:nvSpPr>
      <xdr:spPr>
        <a:xfrm>
          <a:off x="5014435" y="4960621"/>
          <a:ext cx="727235"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20</xdr:row>
      <xdr:rowOff>260478</xdr:rowOff>
    </xdr:from>
    <xdr:to>
      <xdr:col>89</xdr:col>
      <xdr:colOff>87630</xdr:colOff>
      <xdr:row>21</xdr:row>
      <xdr:rowOff>173778</xdr:rowOff>
    </xdr:to>
    <xdr:sp textlink="">
      <xdr:nvSpPr>
        <xdr:cNvPr id="12" name="正方形/長方形 11">
          <a:extLst>
            <a:ext uri="{FF2B5EF4-FFF2-40B4-BE49-F238E27FC236}">
              <a16:creationId xmlns:a16="http://schemas.microsoft.com/office/drawing/2014/main" id="{00000000-0008-0000-0200-00000C000000}"/>
            </a:ext>
          </a:extLst>
        </xdr:cNvPr>
        <xdr:cNvSpPr/>
      </xdr:nvSpPr>
      <xdr:spPr>
        <a:xfrm>
          <a:off x="5757386" y="4954398"/>
          <a:ext cx="2544604"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市区町村以降</a:t>
          </a:r>
        </a:p>
      </xdr:txBody>
    </xdr:sp>
    <xdr:clientData/>
  </xdr:twoCellAnchor>
  <xdr:oneCellAnchor>
    <xdr:from>
      <xdr:col>95</xdr:col>
      <xdr:colOff>64559</xdr:colOff>
      <xdr:row>12</xdr:row>
      <xdr:rowOff>15239</xdr:rowOff>
    </xdr:from>
    <xdr:ext cx="5760000" cy="828675"/>
    <xdr:sp textlink="">
      <xdr:nvSpPr>
        <xdr:cNvPr id="17" name="吹き出し: 四角形 16">
          <a:extLst>
            <a:ext uri="{FF2B5EF4-FFF2-40B4-BE49-F238E27FC236}">
              <a16:creationId xmlns:a16="http://schemas.microsoft.com/office/drawing/2014/main" id="{00000000-0008-0000-0200-000011000000}"/>
            </a:ext>
          </a:extLst>
        </xdr:cNvPr>
        <xdr:cNvSpPr/>
      </xdr:nvSpPr>
      <xdr:spPr>
        <a:xfrm>
          <a:off x="8880899" y="2948939"/>
          <a:ext cx="5760000" cy="828675"/>
        </a:xfrm>
        <a:prstGeom prst="wedgeRectCallout">
          <a:avLst>
            <a:gd name="adj1" fmla="val -54629"/>
            <a:gd name="adj2" fmla="val 207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a:t>
          </a:r>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申請した住宅の住所</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を都道府県から入力してください。</a:t>
          </a:r>
          <a:br>
            <a:rPr kumimoji="1" lang="en-US" altLang="ja-JP" sz="140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・氏名は左詰めで入力してください。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・姓と名の間に全角スペースを入れてください。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83873</xdr:colOff>
      <xdr:row>20</xdr:row>
      <xdr:rowOff>40362</xdr:rowOff>
    </xdr:from>
    <xdr:ext cx="5760000" cy="1407441"/>
    <xdr:sp textlink="">
      <xdr:nvSpPr>
        <xdr:cNvPr id="18" name="吹き出し: 四角形 17">
          <a:extLst>
            <a:ext uri="{FF2B5EF4-FFF2-40B4-BE49-F238E27FC236}">
              <a16:creationId xmlns:a16="http://schemas.microsoft.com/office/drawing/2014/main" id="{00000000-0008-0000-0200-000012000000}"/>
            </a:ext>
          </a:extLst>
        </xdr:cNvPr>
        <xdr:cNvSpPr/>
      </xdr:nvSpPr>
      <xdr:spPr>
        <a:xfrm>
          <a:off x="8900213" y="4734282"/>
          <a:ext cx="5760000" cy="1407441"/>
        </a:xfrm>
        <a:prstGeom prst="wedgeRectCallout">
          <a:avLst>
            <a:gd name="adj1" fmla="val -55090"/>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・手続代行者がいる場合のみ入力してください。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・住所は都道府県名から入力してください。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・代表者氏名は役職名から入力してください。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47625</xdr:colOff>
      <xdr:row>49</xdr:row>
      <xdr:rowOff>4238</xdr:rowOff>
    </xdr:from>
    <xdr:ext cx="5779067" cy="1492716"/>
    <xdr:sp textlink="">
      <xdr:nvSpPr>
        <xdr:cNvPr id="28" name="吹き出し: 四角形 27">
          <a:extLst>
            <a:ext uri="{FF2B5EF4-FFF2-40B4-BE49-F238E27FC236}">
              <a16:creationId xmlns:a16="http://schemas.microsoft.com/office/drawing/2014/main" id="{00000000-0008-0000-0200-00001C000000}"/>
            </a:ext>
          </a:extLst>
        </xdr:cNvPr>
        <xdr:cNvSpPr/>
      </xdr:nvSpPr>
      <xdr:spPr>
        <a:xfrm>
          <a:off x="9305925" y="14901338"/>
          <a:ext cx="5779067" cy="1492716"/>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・補助事業者の連絡先情報を入力してください。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・電話番号（携帯番号でも可）は必ず入力してください。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・手続代行者がいない場合は、</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E-mail</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アドレスを必ず入力して</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52917</xdr:colOff>
      <xdr:row>54</xdr:row>
      <xdr:rowOff>21172</xdr:rowOff>
    </xdr:from>
    <xdr:ext cx="5784359" cy="1714500"/>
    <xdr:sp textlink="">
      <xdr:nvSpPr>
        <xdr:cNvPr id="29" name="吹き出し: 四角形 28">
          <a:extLst>
            <a:ext uri="{FF2B5EF4-FFF2-40B4-BE49-F238E27FC236}">
              <a16:creationId xmlns:a16="http://schemas.microsoft.com/office/drawing/2014/main" id="{00000000-0008-0000-0200-00001D000000}"/>
            </a:ext>
          </a:extLst>
        </xdr:cNvPr>
        <xdr:cNvSpPr/>
      </xdr:nvSpPr>
      <xdr:spPr>
        <a:xfrm>
          <a:off x="10255250" y="15991422"/>
          <a:ext cx="5784359" cy="1714500"/>
        </a:xfrm>
        <a:prstGeom prst="wedgeRectCallout">
          <a:avLst>
            <a:gd name="adj1" fmla="val -57240"/>
            <a:gd name="adj2" fmla="val 272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・事業完了日（本事業に係る一連の工事が完了した日もしくは</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支払いが完了した日</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入金受領日</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のいずれか遅い日）を入力</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（例</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工事完了：</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3</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日　支払い完了：</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6</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日の場合</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⇒事業完了日は</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b="1">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b="1">
              <a:solidFill>
                <a:sysClr val="windowText" lastClr="000000"/>
              </a:solidFill>
              <a:latin typeface="HGｺﾞｼｯｸM" panose="020B0609000000000000" pitchFamily="49" charset="-128"/>
              <a:ea typeface="HGｺﾞｼｯｸM" panose="020B0609000000000000" pitchFamily="49" charset="-128"/>
            </a:rPr>
            <a:t>6</a:t>
          </a:r>
          <a:r>
            <a:rPr kumimoji="1" lang="ja-JP" altLang="en-US" sz="1400" b="1">
              <a:solidFill>
                <a:sysClr val="windowText" lastClr="000000"/>
              </a:solidFill>
              <a:latin typeface="HGｺﾞｼｯｸM" panose="020B0609000000000000" pitchFamily="49" charset="-128"/>
              <a:ea typeface="HGｺﾞｼｯｸM" panose="020B0609000000000000" pitchFamily="49" charset="-128"/>
            </a:rPr>
            <a:t>日</a:t>
          </a:r>
          <a:endParaRPr kumimoji="1" lang="en-US" altLang="ja-JP" sz="14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　　（例</a:t>
          </a:r>
          <a:r>
            <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rPr>
            <a:t>2</a:t>
          </a:r>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　工事完了：</a:t>
          </a:r>
          <a:r>
            <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rPr>
            <a:t>3</a:t>
          </a:r>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日　支払い完了：</a:t>
          </a:r>
          <a:r>
            <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rPr>
            <a:t>30</a:t>
          </a:r>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日の場合　</a:t>
          </a:r>
          <a:endParaRPr kumimoji="1" lang="en-US" altLang="ja-JP" sz="1400" baseline="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aseline="0">
              <a:solidFill>
                <a:sysClr val="windowText" lastClr="000000"/>
              </a:solidFill>
              <a:latin typeface="HGｺﾞｼｯｸM" panose="020B0609000000000000" pitchFamily="49" charset="-128"/>
              <a:ea typeface="HGｺﾞｼｯｸM" panose="020B0609000000000000" pitchFamily="49" charset="-128"/>
            </a:rPr>
            <a:t>　　　　　　　　⇒事業完了日は</a:t>
          </a:r>
          <a:r>
            <a:rPr kumimoji="1" lang="en-US" altLang="ja-JP" sz="1400" b="1" baseline="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1400" b="1" baseline="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1400" b="1" baseline="0">
              <a:solidFill>
                <a:sysClr val="windowText" lastClr="000000"/>
              </a:solidFill>
              <a:latin typeface="HGｺﾞｼｯｸM" panose="020B0609000000000000" pitchFamily="49" charset="-128"/>
              <a:ea typeface="HGｺﾞｼｯｸM" panose="020B0609000000000000" pitchFamily="49" charset="-128"/>
            </a:rPr>
            <a:t>3</a:t>
          </a:r>
          <a:r>
            <a:rPr kumimoji="1" lang="ja-JP" altLang="en-US" sz="1400" b="1" baseline="0">
              <a:solidFill>
                <a:sysClr val="windowText" lastClr="000000"/>
              </a:solidFill>
              <a:latin typeface="HGｺﾞｼｯｸM" panose="020B0609000000000000" pitchFamily="49" charset="-128"/>
              <a:ea typeface="HGｺﾞｼｯｸM" panose="020B0609000000000000" pitchFamily="49" charset="-128"/>
            </a:rPr>
            <a:t>日</a:t>
          </a:r>
          <a:endParaRPr kumimoji="1" lang="en-US" altLang="ja-JP" sz="1400" b="1">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47625</xdr:colOff>
      <xdr:row>59</xdr:row>
      <xdr:rowOff>232456</xdr:rowOff>
    </xdr:from>
    <xdr:ext cx="5819889" cy="1122218"/>
    <xdr:sp textlink="">
      <xdr:nvSpPr>
        <xdr:cNvPr id="30" name="吹き出し: 四角形 29">
          <a:extLst>
            <a:ext uri="{FF2B5EF4-FFF2-40B4-BE49-F238E27FC236}">
              <a16:creationId xmlns:a16="http://schemas.microsoft.com/office/drawing/2014/main" id="{00000000-0008-0000-0200-00001E000000}"/>
            </a:ext>
          </a:extLst>
        </xdr:cNvPr>
        <xdr:cNvSpPr/>
      </xdr:nvSpPr>
      <xdr:spPr>
        <a:xfrm>
          <a:off x="10249958" y="17853706"/>
          <a:ext cx="5819889" cy="1122218"/>
        </a:xfrm>
        <a:prstGeom prst="wedgeRectCallout">
          <a:avLst>
            <a:gd name="adj1" fmla="val -56525"/>
            <a:gd name="adj2" fmla="val 171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・「交付決定通知書」に記載された補助金の額が上限額となります。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・実績報告の補助金の額は、定型様式</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5</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｜総括表から自動計算で</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転記されます。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55245</xdr:colOff>
      <xdr:row>64</xdr:row>
      <xdr:rowOff>28879</xdr:rowOff>
    </xdr:from>
    <xdr:ext cx="5964555" cy="1364312"/>
    <xdr:sp textlink="">
      <xdr:nvSpPr>
        <xdr:cNvPr id="31" name="吹き出し: 四角形 30">
          <a:extLst>
            <a:ext uri="{FF2B5EF4-FFF2-40B4-BE49-F238E27FC236}">
              <a16:creationId xmlns:a16="http://schemas.microsoft.com/office/drawing/2014/main" id="{00000000-0008-0000-0200-00001F000000}"/>
            </a:ext>
          </a:extLst>
        </xdr:cNvPr>
        <xdr:cNvSpPr/>
      </xdr:nvSpPr>
      <xdr:spPr>
        <a:xfrm>
          <a:off x="8963025" y="19528459"/>
          <a:ext cx="5964555" cy="1364312"/>
        </a:xfrm>
        <a:prstGeom prst="wedgeRectCallout">
          <a:avLst>
            <a:gd name="adj1" fmla="val -56346"/>
            <a:gd name="adj2" fmla="val 293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・該当する支払形態を選択してください。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・クレジットカードでお支払いの場合は現金・振込を選択してください。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・「支払委託」や「個別クレジット」を利用する場合、事前に財団へ</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連絡の上、必要書類を完了実績報告書と併せて提出してください。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59532</xdr:colOff>
      <xdr:row>71</xdr:row>
      <xdr:rowOff>239827</xdr:rowOff>
    </xdr:from>
    <xdr:ext cx="5845968" cy="1726114"/>
    <xdr:sp textlink="">
      <xdr:nvSpPr>
        <xdr:cNvPr id="32" name="吹き出し: 四角形 31">
          <a:extLst>
            <a:ext uri="{FF2B5EF4-FFF2-40B4-BE49-F238E27FC236}">
              <a16:creationId xmlns:a16="http://schemas.microsoft.com/office/drawing/2014/main" id="{00000000-0008-0000-0200-000020000000}"/>
            </a:ext>
          </a:extLst>
        </xdr:cNvPr>
        <xdr:cNvSpPr/>
      </xdr:nvSpPr>
      <xdr:spPr>
        <a:xfrm>
          <a:off x="9317832" y="21661552"/>
          <a:ext cx="5845968" cy="1726114"/>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・問合せ等で確実に対応できる実務担当者を入力してください。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E-mail</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アドレスをお持ちの場合、必ず入力してください。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・緊急時に連絡が取れる連絡先を入力してください。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93</xdr:col>
      <xdr:colOff>36829</xdr:colOff>
      <xdr:row>0</xdr:row>
      <xdr:rowOff>83821</xdr:rowOff>
    </xdr:from>
    <xdr:to>
      <xdr:col>163</xdr:col>
      <xdr:colOff>53341</xdr:colOff>
      <xdr:row>3</xdr:row>
      <xdr:rowOff>40216</xdr:rowOff>
    </xdr:to>
    <xdr:sp textlink="">
      <xdr:nvSpPr>
        <xdr:cNvPr id="3" name="正方形/長方形 2">
          <a:extLst>
            <a:ext uri="{FF2B5EF4-FFF2-40B4-BE49-F238E27FC236}">
              <a16:creationId xmlns:a16="http://schemas.microsoft.com/office/drawing/2014/main" id="{00000000-0008-0000-0200-000003000000}"/>
            </a:ext>
          </a:extLst>
        </xdr:cNvPr>
        <xdr:cNvSpPr/>
      </xdr:nvSpPr>
      <xdr:spPr>
        <a:xfrm>
          <a:off x="8670289" y="83821"/>
          <a:ext cx="6417312" cy="687915"/>
        </a:xfrm>
        <a:prstGeom prst="rect">
          <a:avLst/>
        </a:prstGeom>
        <a:solidFill>
          <a:schemeClr val="accent2">
            <a:lumMod val="20000"/>
            <a:lumOff val="80000"/>
          </a:schemeClr>
        </a:solidFill>
        <a:ln w="38100" cmpd="dbl">
          <a:solidFill>
            <a:srgbClr val="FF0000"/>
          </a:solidFill>
          <a:miter lim="800000"/>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完了実績報告書は、</a:t>
          </a:r>
          <a:r>
            <a:rPr kumimoji="1" lang="ja-JP" altLang="en-US" sz="1400" b="1">
              <a:solidFill>
                <a:srgbClr val="FF0000"/>
              </a:solidFill>
              <a:latin typeface="HGｺﾞｼｯｸM" panose="020B0609000000000000" pitchFamily="49" charset="-128"/>
              <a:ea typeface="HGｺﾞｼｯｸM" panose="020B0609000000000000" pitchFamily="49" charset="-128"/>
            </a:rPr>
            <a:t>事業完了日から起算して</a:t>
          </a:r>
          <a:r>
            <a:rPr kumimoji="1" lang="en-US" altLang="ja-JP" sz="1400" b="1">
              <a:solidFill>
                <a:srgbClr val="FF0000"/>
              </a:solidFill>
              <a:latin typeface="HGｺﾞｼｯｸM" panose="020B0609000000000000" pitchFamily="49" charset="-128"/>
              <a:ea typeface="HGｺﾞｼｯｸM" panose="020B0609000000000000" pitchFamily="49" charset="-128"/>
            </a:rPr>
            <a:t>30</a:t>
          </a:r>
          <a:r>
            <a:rPr kumimoji="1" lang="ja-JP" altLang="en-US" sz="1400" b="1">
              <a:solidFill>
                <a:srgbClr val="FF0000"/>
              </a:solidFill>
              <a:latin typeface="HGｺﾞｼｯｸM" panose="020B0609000000000000" pitchFamily="49" charset="-128"/>
              <a:ea typeface="HGｺﾞｼｯｸM" panose="020B0609000000000000" pitchFamily="49" charset="-128"/>
            </a:rPr>
            <a:t>日以内又は</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令和</a:t>
          </a:r>
          <a:r>
            <a:rPr kumimoji="1" lang="en-US" altLang="ja-JP" sz="1400" b="1">
              <a:solidFill>
                <a:srgbClr val="FF0000"/>
              </a:solidFill>
              <a:latin typeface="HGｺﾞｼｯｸM" panose="020B0609000000000000" pitchFamily="49" charset="-128"/>
              <a:ea typeface="HGｺﾞｼｯｸM" panose="020B0609000000000000" pitchFamily="49" charset="-128"/>
            </a:rPr>
            <a:t>9</a:t>
          </a:r>
          <a:r>
            <a:rPr kumimoji="1" lang="ja-JP" altLang="en-US" sz="1400" b="1">
              <a:solidFill>
                <a:srgbClr val="FF0000"/>
              </a:solidFill>
              <a:latin typeface="HGｺﾞｼｯｸM" panose="020B0609000000000000" pitchFamily="49" charset="-128"/>
              <a:ea typeface="HGｺﾞｼｯｸM" panose="020B0609000000000000" pitchFamily="49" charset="-128"/>
            </a:rPr>
            <a:t>年</a:t>
          </a:r>
          <a:r>
            <a:rPr kumimoji="1" lang="en-US" altLang="ja-JP" sz="1400" b="1">
              <a:solidFill>
                <a:srgbClr val="FF0000"/>
              </a:solidFill>
              <a:latin typeface="HGｺﾞｼｯｸM" panose="020B0609000000000000" pitchFamily="49" charset="-128"/>
              <a:ea typeface="HGｺﾞｼｯｸM" panose="020B0609000000000000" pitchFamily="49" charset="-128"/>
            </a:rPr>
            <a:t>1</a:t>
          </a:r>
          <a:r>
            <a:rPr kumimoji="1" lang="ja-JP" altLang="en-US" sz="1400" b="1">
              <a:solidFill>
                <a:srgbClr val="FF0000"/>
              </a:solidFill>
              <a:latin typeface="HGｺﾞｼｯｸM" panose="020B0609000000000000" pitchFamily="49" charset="-128"/>
              <a:ea typeface="HGｺﾞｼｯｸM" panose="020B0609000000000000" pitchFamily="49" charset="-128"/>
            </a:rPr>
            <a:t>月</a:t>
          </a:r>
          <a:r>
            <a:rPr kumimoji="1" lang="en-US" altLang="ja-JP" sz="1400" b="1">
              <a:solidFill>
                <a:srgbClr val="FF0000"/>
              </a:solidFill>
              <a:latin typeface="HGｺﾞｼｯｸM" panose="020B0609000000000000" pitchFamily="49" charset="-128"/>
              <a:ea typeface="HGｺﾞｼｯｸM" panose="020B0609000000000000" pitchFamily="49" charset="-128"/>
            </a:rPr>
            <a:t>15</a:t>
          </a:r>
          <a:r>
            <a:rPr kumimoji="1" lang="ja-JP" altLang="en-US" sz="1400" b="1">
              <a:solidFill>
                <a:srgbClr val="FF0000"/>
              </a:solidFill>
              <a:latin typeface="HGｺﾞｼｯｸM" panose="020B0609000000000000" pitchFamily="49" charset="-128"/>
              <a:ea typeface="HGｺﾞｼｯｸM" panose="020B0609000000000000" pitchFamily="49" charset="-128"/>
            </a:rPr>
            <a:t>日（金）のいずれか早い日までの</a:t>
          </a:r>
          <a:r>
            <a:rPr kumimoji="1" lang="en-US" altLang="ja-JP" sz="1400" b="1">
              <a:solidFill>
                <a:srgbClr val="FF0000"/>
              </a:solidFill>
              <a:latin typeface="HGｺﾞｼｯｸM" panose="020B0609000000000000" pitchFamily="49" charset="-128"/>
              <a:ea typeface="HGｺﾞｼｯｸM" panose="020B0609000000000000" pitchFamily="49" charset="-128"/>
            </a:rPr>
            <a:t>17</a:t>
          </a:r>
          <a:r>
            <a:rPr kumimoji="1" lang="ja-JP" altLang="en-US" sz="1400" b="1">
              <a:solidFill>
                <a:srgbClr val="FF0000"/>
              </a:solidFill>
              <a:latin typeface="HGｺﾞｼｯｸM" panose="020B0609000000000000" pitchFamily="49" charset="-128"/>
              <a:ea typeface="HGｺﾞｼｯｸM" panose="020B0609000000000000" pitchFamily="49" charset="-128"/>
            </a:rPr>
            <a:t>時必着</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で提出してください。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96</xdr:col>
      <xdr:colOff>26037</xdr:colOff>
      <xdr:row>89</xdr:row>
      <xdr:rowOff>38947</xdr:rowOff>
    </xdr:from>
    <xdr:ext cx="5819889" cy="692135"/>
    <xdr:sp textlink="">
      <xdr:nvSpPr>
        <xdr:cNvPr id="24" name="吹き出し: 四角形 23">
          <a:extLst>
            <a:ext uri="{FF2B5EF4-FFF2-40B4-BE49-F238E27FC236}">
              <a16:creationId xmlns:a16="http://schemas.microsoft.com/office/drawing/2014/main" id="{00000000-0008-0000-0200-000018000000}"/>
            </a:ext>
          </a:extLst>
        </xdr:cNvPr>
        <xdr:cNvSpPr/>
      </xdr:nvSpPr>
      <xdr:spPr>
        <a:xfrm>
          <a:off x="8933817" y="27196627"/>
          <a:ext cx="5819889" cy="692135"/>
        </a:xfrm>
        <a:prstGeom prst="wedgeRectCallout">
          <a:avLst>
            <a:gd name="adj1" fmla="val -55347"/>
            <a:gd name="adj2" fmla="val 171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・本事業に係る契約先について、記載内容を確認の上、チェックを</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入れてください。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68634</xdr:colOff>
      <xdr:row>4</xdr:row>
      <xdr:rowOff>52215</xdr:rowOff>
    </xdr:from>
    <xdr:ext cx="5760000" cy="1598785"/>
    <xdr:sp textlink="">
      <xdr:nvSpPr>
        <xdr:cNvPr id="19" name="吹き出し: 四角形 18">
          <a:extLst>
            <a:ext uri="{FF2B5EF4-FFF2-40B4-BE49-F238E27FC236}">
              <a16:creationId xmlns:a16="http://schemas.microsoft.com/office/drawing/2014/main" id="{00000000-0008-0000-0200-000013000000}"/>
            </a:ext>
          </a:extLst>
        </xdr:cNvPr>
        <xdr:cNvSpPr/>
      </xdr:nvSpPr>
      <xdr:spPr>
        <a:xfrm>
          <a:off x="8958634" y="907348"/>
          <a:ext cx="5760000" cy="1598785"/>
        </a:xfrm>
        <a:prstGeom prst="wedgeRectCallout">
          <a:avLst>
            <a:gd name="adj1" fmla="val -54355"/>
            <a:gd name="adj2" fmla="val -455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・事業番号は「交付決定通知書」に記載された事業番号</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Ｋから</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始まる７桁の番号）を入力してください。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・書類の作成日は、</a:t>
          </a:r>
          <a:r>
            <a:rPr kumimoji="1" lang="ja-JP" altLang="ja-JP" sz="1400" b="1" u="sng">
              <a:solidFill>
                <a:sysClr val="windowText" lastClr="000000"/>
              </a:solidFill>
              <a:effectLst/>
              <a:latin typeface="HGｺﾞｼｯｸM" panose="020B0609000000000000" pitchFamily="49" charset="-128"/>
              <a:ea typeface="HGｺﾞｼｯｸM" panose="020B0609000000000000" pitchFamily="49" charset="-128"/>
              <a:cs typeface="+mn-cs"/>
            </a:rPr>
            <a:t>事業完了日以降の日付</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を</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入力</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してください。</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事業完了日とは、本事業に係る一連の工事が完了した日もしくは</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　　支払いが完了した日（入金受領日）のいずれか遅い日。</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7620</xdr:colOff>
      <xdr:row>81</xdr:row>
      <xdr:rowOff>182880</xdr:rowOff>
    </xdr:from>
    <xdr:ext cx="5819889" cy="861060"/>
    <xdr:sp textlink="">
      <xdr:nvSpPr>
        <xdr:cNvPr id="20" name="吹き出し: 四角形 19">
          <a:extLst>
            <a:ext uri="{FF2B5EF4-FFF2-40B4-BE49-F238E27FC236}">
              <a16:creationId xmlns:a16="http://schemas.microsoft.com/office/drawing/2014/main" id="{00000000-0008-0000-0200-000014000000}"/>
            </a:ext>
          </a:extLst>
        </xdr:cNvPr>
        <xdr:cNvSpPr/>
      </xdr:nvSpPr>
      <xdr:spPr>
        <a:xfrm>
          <a:off x="8915400" y="24985980"/>
          <a:ext cx="5819889" cy="861060"/>
        </a:xfrm>
        <a:prstGeom prst="wedgeRectCallout">
          <a:avLst>
            <a:gd name="adj1" fmla="val -55478"/>
            <a:gd name="adj2" fmla="val 171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・工事請負契約の契約先（契約先が複数ある場合は、契約金額が</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一番大きい事業者について）を入力してください。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83820</xdr:colOff>
      <xdr:row>32</xdr:row>
      <xdr:rowOff>114300</xdr:rowOff>
    </xdr:from>
    <xdr:ext cx="6456622" cy="742521"/>
    <xdr:sp textlink="">
      <xdr:nvSpPr>
        <xdr:cNvPr id="8" name="吹き出し: 四角形 7">
          <a:extLst>
            <a:ext uri="{FF2B5EF4-FFF2-40B4-BE49-F238E27FC236}">
              <a16:creationId xmlns:a16="http://schemas.microsoft.com/office/drawing/2014/main" id="{00000000-0008-0000-0200-000008000000}"/>
            </a:ext>
          </a:extLst>
        </xdr:cNvPr>
        <xdr:cNvSpPr/>
      </xdr:nvSpPr>
      <xdr:spPr>
        <a:xfrm>
          <a:off x="9083040" y="9166860"/>
          <a:ext cx="6456622" cy="742521"/>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・「交付決定通知書」に記載された交付決定日及び交付決定番号を</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入力してください（交付申請日ではありませんのでご注意ください）。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11</xdr:col>
      <xdr:colOff>0</xdr:colOff>
      <xdr:row>74</xdr:row>
      <xdr:rowOff>0</xdr:rowOff>
    </xdr:from>
    <xdr:to>
      <xdr:col>28</xdr:col>
      <xdr:colOff>22412</xdr:colOff>
      <xdr:row>74</xdr:row>
      <xdr:rowOff>180000</xdr:rowOff>
    </xdr:to>
    <xdr:sp textlink="">
      <xdr:nvSpPr>
        <xdr:cNvPr id="2" name="正方形/長方形 1">
          <a:extLst>
            <a:ext uri="{FF2B5EF4-FFF2-40B4-BE49-F238E27FC236}">
              <a16:creationId xmlns:a16="http://schemas.microsoft.com/office/drawing/2014/main" id="{37ECB24D-92D9-41E1-A574-3D29B69ABB71}"/>
            </a:ext>
          </a:extLst>
        </xdr:cNvPr>
        <xdr:cNvSpPr/>
      </xdr:nvSpPr>
      <xdr:spPr>
        <a:xfrm>
          <a:off x="1005840" y="25824180"/>
          <a:ext cx="1561652"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28</xdr:col>
      <xdr:colOff>1</xdr:colOff>
      <xdr:row>74</xdr:row>
      <xdr:rowOff>0</xdr:rowOff>
    </xdr:from>
    <xdr:to>
      <xdr:col>43</xdr:col>
      <xdr:colOff>89648</xdr:colOff>
      <xdr:row>74</xdr:row>
      <xdr:rowOff>180000</xdr:rowOff>
    </xdr:to>
    <xdr:sp textlink="">
      <xdr:nvSpPr>
        <xdr:cNvPr id="4" name="正方形/長方形 3">
          <a:extLst>
            <a:ext uri="{FF2B5EF4-FFF2-40B4-BE49-F238E27FC236}">
              <a16:creationId xmlns:a16="http://schemas.microsoft.com/office/drawing/2014/main" id="{E08F012C-CE67-402A-8AD0-4E007AFD932B}"/>
            </a:ext>
          </a:extLst>
        </xdr:cNvPr>
        <xdr:cNvSpPr/>
      </xdr:nvSpPr>
      <xdr:spPr>
        <a:xfrm>
          <a:off x="2545081" y="25824180"/>
          <a:ext cx="1461247"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a:t>
          </a:r>
        </a:p>
      </xdr:txBody>
    </xdr:sp>
    <xdr:clientData/>
  </xdr:twoCellAnchor>
  <xdr:twoCellAnchor>
    <xdr:from>
      <xdr:col>44</xdr:col>
      <xdr:colOff>11206</xdr:colOff>
      <xdr:row>74</xdr:row>
      <xdr:rowOff>3585</xdr:rowOff>
    </xdr:from>
    <xdr:to>
      <xdr:col>92</xdr:col>
      <xdr:colOff>897</xdr:colOff>
      <xdr:row>74</xdr:row>
      <xdr:rowOff>183585</xdr:rowOff>
    </xdr:to>
    <xdr:sp textlink="">
      <xdr:nvSpPr>
        <xdr:cNvPr id="5" name="正方形/長方形 4">
          <a:extLst>
            <a:ext uri="{FF2B5EF4-FFF2-40B4-BE49-F238E27FC236}">
              <a16:creationId xmlns:a16="http://schemas.microsoft.com/office/drawing/2014/main" id="{D06092F5-6C78-4654-A035-C957578E5331}"/>
            </a:ext>
          </a:extLst>
        </xdr:cNvPr>
        <xdr:cNvSpPr/>
      </xdr:nvSpPr>
      <xdr:spPr>
        <a:xfrm>
          <a:off x="4019326" y="25827765"/>
          <a:ext cx="4508351"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町名番地</a:t>
          </a:r>
        </a:p>
      </xdr:txBody>
    </xdr:sp>
    <xdr:clientData/>
  </xdr:twoCellAnchor>
  <xdr:twoCellAnchor>
    <xdr:from>
      <xdr:col>11</xdr:col>
      <xdr:colOff>0</xdr:colOff>
      <xdr:row>83</xdr:row>
      <xdr:rowOff>0</xdr:rowOff>
    </xdr:from>
    <xdr:to>
      <xdr:col>28</xdr:col>
      <xdr:colOff>22412</xdr:colOff>
      <xdr:row>83</xdr:row>
      <xdr:rowOff>180000</xdr:rowOff>
    </xdr:to>
    <xdr:sp textlink="">
      <xdr:nvSpPr>
        <xdr:cNvPr id="6" name="正方形/長方形 5">
          <a:extLst>
            <a:ext uri="{FF2B5EF4-FFF2-40B4-BE49-F238E27FC236}">
              <a16:creationId xmlns:a16="http://schemas.microsoft.com/office/drawing/2014/main" id="{37C4C00D-F26D-4CF7-A989-D67D35E0DAE4}"/>
            </a:ext>
          </a:extLst>
        </xdr:cNvPr>
        <xdr:cNvSpPr/>
      </xdr:nvSpPr>
      <xdr:spPr>
        <a:xfrm>
          <a:off x="1005840" y="25824180"/>
          <a:ext cx="1561652"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28</xdr:col>
      <xdr:colOff>1</xdr:colOff>
      <xdr:row>83</xdr:row>
      <xdr:rowOff>0</xdr:rowOff>
    </xdr:from>
    <xdr:to>
      <xdr:col>43</xdr:col>
      <xdr:colOff>89648</xdr:colOff>
      <xdr:row>83</xdr:row>
      <xdr:rowOff>180000</xdr:rowOff>
    </xdr:to>
    <xdr:sp textlink="">
      <xdr:nvSpPr>
        <xdr:cNvPr id="7" name="正方形/長方形 6">
          <a:extLst>
            <a:ext uri="{FF2B5EF4-FFF2-40B4-BE49-F238E27FC236}">
              <a16:creationId xmlns:a16="http://schemas.microsoft.com/office/drawing/2014/main" id="{DBE48DE0-47DA-4779-BCED-20E3974A847A}"/>
            </a:ext>
          </a:extLst>
        </xdr:cNvPr>
        <xdr:cNvSpPr/>
      </xdr:nvSpPr>
      <xdr:spPr>
        <a:xfrm>
          <a:off x="2545081" y="25824180"/>
          <a:ext cx="1461247"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a:t>
          </a:r>
        </a:p>
      </xdr:txBody>
    </xdr:sp>
    <xdr:clientData/>
  </xdr:twoCellAnchor>
  <xdr:twoCellAnchor>
    <xdr:from>
      <xdr:col>44</xdr:col>
      <xdr:colOff>11206</xdr:colOff>
      <xdr:row>83</xdr:row>
      <xdr:rowOff>3585</xdr:rowOff>
    </xdr:from>
    <xdr:to>
      <xdr:col>92</xdr:col>
      <xdr:colOff>897</xdr:colOff>
      <xdr:row>83</xdr:row>
      <xdr:rowOff>183585</xdr:rowOff>
    </xdr:to>
    <xdr:sp textlink="">
      <xdr:nvSpPr>
        <xdr:cNvPr id="14" name="正方形/長方形 13">
          <a:extLst>
            <a:ext uri="{FF2B5EF4-FFF2-40B4-BE49-F238E27FC236}">
              <a16:creationId xmlns:a16="http://schemas.microsoft.com/office/drawing/2014/main" id="{77CA356D-9FB2-45D2-9814-30A8767FD9C7}"/>
            </a:ext>
          </a:extLst>
        </xdr:cNvPr>
        <xdr:cNvSpPr/>
      </xdr:nvSpPr>
      <xdr:spPr>
        <a:xfrm>
          <a:off x="4019326" y="25827765"/>
          <a:ext cx="4508351"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町名番地</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58</xdr:col>
      <xdr:colOff>948</xdr:colOff>
      <xdr:row>3</xdr:row>
      <xdr:rowOff>71344</xdr:rowOff>
    </xdr:from>
    <xdr:ext cx="9720000" cy="3045929"/>
    <xdr:sp textlink="">
      <xdr:nvSpPr>
        <xdr:cNvPr id="2" name="吹き出し: 四角形 1">
          <a:extLst>
            <a:ext uri="{FF2B5EF4-FFF2-40B4-BE49-F238E27FC236}">
              <a16:creationId xmlns:a16="http://schemas.microsoft.com/office/drawing/2014/main" id="{00000000-0008-0000-0300-000002000000}"/>
            </a:ext>
          </a:extLst>
        </xdr:cNvPr>
        <xdr:cNvSpPr/>
      </xdr:nvSpPr>
      <xdr:spPr>
        <a:xfrm>
          <a:off x="15137039" y="937253"/>
          <a:ext cx="9720000" cy="3045929"/>
        </a:xfrm>
        <a:prstGeom prst="wedgeRectCallout">
          <a:avLst>
            <a:gd name="adj1" fmla="val -56381"/>
            <a:gd name="adj2" fmla="val -120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・延べ床面積、床面積、補助対象床面積合計、改修率は、提出書類の求積表で算出</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した各面積及び改修率を転記してください。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・交付申請書に記入した地域区分を入力してください。</a:t>
          </a: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・該当する部位数及び組み合わせ番号（公募要領にあるエネルギー計算結果早見表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参照）を入力してください。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個別計算の場合は、「なし」としてください。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251973</xdr:colOff>
      <xdr:row>13</xdr:row>
      <xdr:rowOff>142011</xdr:rowOff>
    </xdr:from>
    <xdr:ext cx="9720000" cy="3374917"/>
    <xdr:sp textlink="">
      <xdr:nvSpPr>
        <xdr:cNvPr id="3" name="吹き出し: 四角形 2">
          <a:extLst>
            <a:ext uri="{FF2B5EF4-FFF2-40B4-BE49-F238E27FC236}">
              <a16:creationId xmlns:a16="http://schemas.microsoft.com/office/drawing/2014/main" id="{00000000-0008-0000-0300-000003000000}"/>
            </a:ext>
          </a:extLst>
        </xdr:cNvPr>
        <xdr:cNvSpPr/>
      </xdr:nvSpPr>
      <xdr:spPr>
        <a:xfrm>
          <a:off x="15110973" y="4350329"/>
          <a:ext cx="9720000" cy="3374917"/>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・「明細書」のシートを先に入力してください。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・明細書で算出された建材ごとの補助対象経費が自動計算で転記されます。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明細書が複数枚になる場合は、建材ごとの明細書の合計が自動で転記されます。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・明細書で算出された建材ごとの補助対象経費が、見積書による補助対象経費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より高い場合は、見積書による補助対象経費が上限になりますので、該当する</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建材の補助対象経費の欄に見積書による補助対象経費を入力してください。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詳細は</a:t>
          </a:r>
          <a:r>
            <a:rPr kumimoji="1" lang="ja-JP" altLang="en-US" sz="2000" b="1" u="sng">
              <a:solidFill>
                <a:srgbClr val="FF0000"/>
              </a:solidFill>
              <a:latin typeface="HGｺﾞｼｯｸM" panose="020B0609000000000000" pitchFamily="49" charset="-128"/>
              <a:ea typeface="HGｺﾞｼｯｸM" panose="020B0609000000000000" pitchFamily="49" charset="-128"/>
            </a:rPr>
            <a:t>下の赤枠内</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237426</xdr:colOff>
      <xdr:row>48</xdr:row>
      <xdr:rowOff>283164</xdr:rowOff>
    </xdr:from>
    <xdr:ext cx="9758944" cy="1759777"/>
    <xdr:sp textlink="">
      <xdr:nvSpPr>
        <xdr:cNvPr id="9" name="吹き出し: 四角形 8">
          <a:extLst>
            <a:ext uri="{FF2B5EF4-FFF2-40B4-BE49-F238E27FC236}">
              <a16:creationId xmlns:a16="http://schemas.microsoft.com/office/drawing/2014/main" id="{00000000-0008-0000-0300-000009000000}"/>
            </a:ext>
          </a:extLst>
        </xdr:cNvPr>
        <xdr:cNvSpPr/>
      </xdr:nvSpPr>
      <xdr:spPr>
        <a:xfrm>
          <a:off x="15096426" y="16492982"/>
          <a:ext cx="9758944" cy="1759777"/>
        </a:xfrm>
        <a:prstGeom prst="wedgeRectCallout">
          <a:avLst>
            <a:gd name="adj1" fmla="val -56273"/>
            <a:gd name="adj2" fmla="val -522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・補助金交付算定額（Ｄ）は、高性能建材の適用補助算定額（Ｃ）より</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自動計算されます。（</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1,000</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円未満切り捨て）</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・交付決定通知書の補助金の額（Ｅ）には、「交付決定通知書」に記載された</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補助金の額を入力してください。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57</xdr:col>
      <xdr:colOff>138546</xdr:colOff>
      <xdr:row>24</xdr:row>
      <xdr:rowOff>675411</xdr:rowOff>
    </xdr:from>
    <xdr:to>
      <xdr:col>91</xdr:col>
      <xdr:colOff>368074</xdr:colOff>
      <xdr:row>47</xdr:row>
      <xdr:rowOff>225138</xdr:rowOff>
    </xdr:to>
    <xdr:grpSp>
      <xdr:nvGrpSpPr>
        <xdr:cNvPr id="8" name="グループ化 7">
          <a:extLst>
            <a:ext uri="{FF2B5EF4-FFF2-40B4-BE49-F238E27FC236}">
              <a16:creationId xmlns:a16="http://schemas.microsoft.com/office/drawing/2014/main" id="{E61BC143-8EF1-4FB4-9449-A883B645DD06}"/>
            </a:ext>
          </a:extLst>
        </xdr:cNvPr>
        <xdr:cNvGrpSpPr/>
      </xdr:nvGrpSpPr>
      <xdr:grpSpPr>
        <a:xfrm>
          <a:off x="13605164" y="8101447"/>
          <a:ext cx="10952946" cy="7917873"/>
          <a:chOff x="15272819" y="14826662"/>
          <a:chExt cx="12361121" cy="7149100"/>
        </a:xfrm>
      </xdr:grpSpPr>
      <xdr:sp textlink="">
        <xdr:nvSpPr>
          <xdr:cNvPr id="10" name="正方形/長方形 9">
            <a:extLst>
              <a:ext uri="{FF2B5EF4-FFF2-40B4-BE49-F238E27FC236}">
                <a16:creationId xmlns:a16="http://schemas.microsoft.com/office/drawing/2014/main" id="{AA780C18-D3B2-A78A-5943-CD56B2AE7BC3}"/>
              </a:ext>
            </a:extLst>
          </xdr:cNvPr>
          <xdr:cNvSpPr/>
        </xdr:nvSpPr>
        <xdr:spPr>
          <a:xfrm>
            <a:off x="15389793" y="14826662"/>
            <a:ext cx="11798233" cy="714910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注）見積書による補助対象経費、補助対象外経費の詳細は財団ホームページの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断熱リフォームの「よくあるご質問」をご参照ください。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sp textlink="">
        <xdr:nvSpPr>
          <xdr:cNvPr id="11" name="正方形/長方形 10">
            <a:extLst>
              <a:ext uri="{FF2B5EF4-FFF2-40B4-BE49-F238E27FC236}">
                <a16:creationId xmlns:a16="http://schemas.microsoft.com/office/drawing/2014/main" id="{32EE635C-0F24-167B-EEB2-77890103EAB4}"/>
              </a:ext>
            </a:extLst>
          </xdr:cNvPr>
          <xdr:cNvSpPr/>
        </xdr:nvSpPr>
        <xdr:spPr>
          <a:xfrm>
            <a:off x="15272819" y="15033871"/>
            <a:ext cx="6634681" cy="6011364"/>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1,222,044</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1,003,055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110,573</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2,335,672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xdr:txBody>
      </xdr:sp>
      <xdr:sp textlink="">
        <xdr:nvSpPr>
          <xdr:cNvPr id="12" name="正方形/長方形 11">
            <a:extLst>
              <a:ext uri="{FF2B5EF4-FFF2-40B4-BE49-F238E27FC236}">
                <a16:creationId xmlns:a16="http://schemas.microsoft.com/office/drawing/2014/main" id="{98110B0B-116F-2E7F-20EE-8629FC09AA53}"/>
              </a:ext>
            </a:extLst>
          </xdr:cNvPr>
          <xdr:cNvSpPr/>
        </xdr:nvSpPr>
        <xdr:spPr>
          <a:xfrm>
            <a:off x="21199785" y="15058173"/>
            <a:ext cx="6434155" cy="6479259"/>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1,020,485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749,200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105,892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1,875,577</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1,020,485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749,200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105,892</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1,875,577</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補助対象経費欄には、見積書による建材ごとの</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補助対象経費を上書きしてください。</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57</xdr:col>
      <xdr:colOff>86590</xdr:colOff>
      <xdr:row>7</xdr:row>
      <xdr:rowOff>164749</xdr:rowOff>
    </xdr:from>
    <xdr:ext cx="9720000" cy="4015859"/>
    <xdr:sp textlink="">
      <xdr:nvSpPr>
        <xdr:cNvPr id="2" name="吹き出し: 四角形 1">
          <a:extLst>
            <a:ext uri="{FF2B5EF4-FFF2-40B4-BE49-F238E27FC236}">
              <a16:creationId xmlns:a16="http://schemas.microsoft.com/office/drawing/2014/main" id="{00000000-0008-0000-0400-000002000000}"/>
            </a:ext>
          </a:extLst>
        </xdr:cNvPr>
        <xdr:cNvSpPr/>
      </xdr:nvSpPr>
      <xdr:spPr>
        <a:xfrm>
          <a:off x="15742226" y="1844613"/>
          <a:ext cx="9720000" cy="4015859"/>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・使用した断熱材製品の情報を入力してください。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・求積表番号は提出書類の求積表と整合性をとってください。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・登録番号、メーカー名、製品名、熱伝導率（</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λ</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値）は財団の専用ページ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で公開されている「補助対象製品一覧（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）」を参照の上、入力してください。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・施工面積は提出書類の求積表で求めた施工面積を転記してください。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吹込み・吹付の製品を使用する場合のみ、財団に登録された指定施工業者情報</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を入力してください。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57</xdr:col>
      <xdr:colOff>86590</xdr:colOff>
      <xdr:row>0</xdr:row>
      <xdr:rowOff>190500</xdr:rowOff>
    </xdr:from>
    <xdr:to>
      <xdr:col>90</xdr:col>
      <xdr:colOff>398045</xdr:colOff>
      <xdr:row>5</xdr:row>
      <xdr:rowOff>182182</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15776863" y="190500"/>
          <a:ext cx="9594000" cy="115200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56</xdr:col>
      <xdr:colOff>249380</xdr:colOff>
      <xdr:row>36</xdr:row>
      <xdr:rowOff>126124</xdr:rowOff>
    </xdr:from>
    <xdr:ext cx="9720000" cy="1619547"/>
    <xdr:sp textlink="">
      <xdr:nvSpPr>
        <xdr:cNvPr id="4" name="吹き出し: 四角形 3">
          <a:extLst>
            <a:ext uri="{FF2B5EF4-FFF2-40B4-BE49-F238E27FC236}">
              <a16:creationId xmlns:a16="http://schemas.microsoft.com/office/drawing/2014/main" id="{00000000-0008-0000-0400-000004000000}"/>
            </a:ext>
          </a:extLst>
        </xdr:cNvPr>
        <xdr:cNvSpPr/>
      </xdr:nvSpPr>
      <xdr:spPr>
        <a:xfrm>
          <a:off x="14131635" y="14798088"/>
          <a:ext cx="9720000" cy="1619547"/>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してください。</a:t>
          </a:r>
        </a:p>
      </xdr:txBody>
    </xdr:sp>
    <xdr:clientData/>
  </xdr:oneCellAnchor>
  <xdr:oneCellAnchor>
    <xdr:from>
      <xdr:col>57</xdr:col>
      <xdr:colOff>69271</xdr:colOff>
      <xdr:row>17</xdr:row>
      <xdr:rowOff>312990</xdr:rowOff>
    </xdr:from>
    <xdr:ext cx="9720000" cy="759310"/>
    <xdr:sp textlink="">
      <xdr:nvSpPr>
        <xdr:cNvPr id="5" name="正方形/長方形 4">
          <a:hlinkClick xmlns:r="http://schemas.openxmlformats.org/officeDocument/2006/relationships" r:id=""/>
          <a:extLst>
            <a:ext uri="{FF2B5EF4-FFF2-40B4-BE49-F238E27FC236}">
              <a16:creationId xmlns:a16="http://schemas.microsoft.com/office/drawing/2014/main" id="{00000000-0008-0000-0400-000005000000}"/>
            </a:ext>
          </a:extLst>
        </xdr:cNvPr>
        <xdr:cNvSpPr/>
      </xdr:nvSpPr>
      <xdr:spPr>
        <a:xfrm>
          <a:off x="14200907" y="6408990"/>
          <a:ext cx="972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57</xdr:col>
      <xdr:colOff>17317</xdr:colOff>
      <xdr:row>13</xdr:row>
      <xdr:rowOff>65284</xdr:rowOff>
    </xdr:from>
    <xdr:ext cx="9720000" cy="2359261"/>
    <xdr:sp textlink="">
      <xdr:nvSpPr>
        <xdr:cNvPr id="2" name="吹き出し: 四角形 1">
          <a:extLst>
            <a:ext uri="{FF2B5EF4-FFF2-40B4-BE49-F238E27FC236}">
              <a16:creationId xmlns:a16="http://schemas.microsoft.com/office/drawing/2014/main" id="{00000000-0008-0000-0500-000002000000}"/>
            </a:ext>
          </a:extLst>
        </xdr:cNvPr>
        <xdr:cNvSpPr/>
      </xdr:nvSpPr>
      <xdr:spPr>
        <a:xfrm>
          <a:off x="14315208" y="3030157"/>
          <a:ext cx="9720000" cy="2359261"/>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・使用した窓製品の情報を入力してください。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・登録番号、メーカー名、製品名は財団の専用ページで公開されている</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「補助対象製品一覧（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）」を参照の上、入力してください。</a:t>
          </a:r>
        </a:p>
      </xdr:txBody>
    </xdr:sp>
    <xdr:clientData/>
  </xdr:oneCellAnchor>
  <xdr:oneCellAnchor>
    <xdr:from>
      <xdr:col>57</xdr:col>
      <xdr:colOff>44334</xdr:colOff>
      <xdr:row>43</xdr:row>
      <xdr:rowOff>335448</xdr:rowOff>
    </xdr:from>
    <xdr:ext cx="9720000" cy="2093265"/>
    <xdr:sp textlink="">
      <xdr:nvSpPr>
        <xdr:cNvPr id="3" name="吹き出し: 四角形 2">
          <a:extLst>
            <a:ext uri="{FF2B5EF4-FFF2-40B4-BE49-F238E27FC236}">
              <a16:creationId xmlns:a16="http://schemas.microsoft.com/office/drawing/2014/main" id="{00000000-0008-0000-0500-000003000000}"/>
            </a:ext>
          </a:extLst>
        </xdr:cNvPr>
        <xdr:cNvSpPr/>
      </xdr:nvSpPr>
      <xdr:spPr>
        <a:xfrm>
          <a:off x="14342225" y="14411666"/>
          <a:ext cx="9720000" cy="2093265"/>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・使用した窓製品の情報を入力してください。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・登録番号、メーカー名、製品名は財団の専用ページで公開されている</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「補助対象製品一覧（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）」を参照の上、入力してください。</a:t>
          </a:r>
        </a:p>
      </xdr:txBody>
    </xdr:sp>
    <xdr:clientData/>
  </xdr:oneCellAnchor>
  <xdr:twoCellAnchor>
    <xdr:from>
      <xdr:col>56</xdr:col>
      <xdr:colOff>259772</xdr:colOff>
      <xdr:row>1</xdr:row>
      <xdr:rowOff>34636</xdr:rowOff>
    </xdr:from>
    <xdr:to>
      <xdr:col>87</xdr:col>
      <xdr:colOff>432681</xdr:colOff>
      <xdr:row>6</xdr:row>
      <xdr:rowOff>26318</xdr:rowOff>
    </xdr:to>
    <xdr:sp textlink="">
      <xdr:nvSpPr>
        <xdr:cNvPr id="4" name="正方形/長方形 3">
          <a:extLst>
            <a:ext uri="{FF2B5EF4-FFF2-40B4-BE49-F238E27FC236}">
              <a16:creationId xmlns:a16="http://schemas.microsoft.com/office/drawing/2014/main" id="{00000000-0008-0000-0500-000004000000}"/>
            </a:ext>
          </a:extLst>
        </xdr:cNvPr>
        <xdr:cNvSpPr/>
      </xdr:nvSpPr>
      <xdr:spPr>
        <a:xfrm>
          <a:off x="15880772" y="277091"/>
          <a:ext cx="9594000" cy="115200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83125</xdr:colOff>
      <xdr:row>63</xdr:row>
      <xdr:rowOff>181579</xdr:rowOff>
    </xdr:from>
    <xdr:ext cx="9720000" cy="649694"/>
    <xdr:sp textlink="">
      <xdr:nvSpPr>
        <xdr:cNvPr id="5" name="吹き出し: 四角形 4">
          <a:extLst>
            <a:ext uri="{FF2B5EF4-FFF2-40B4-BE49-F238E27FC236}">
              <a16:creationId xmlns:a16="http://schemas.microsoft.com/office/drawing/2014/main" id="{00000000-0008-0000-0500-000005000000}"/>
            </a:ext>
          </a:extLst>
        </xdr:cNvPr>
        <xdr:cNvSpPr/>
      </xdr:nvSpPr>
      <xdr:spPr>
        <a:xfrm>
          <a:off x="14381016" y="22334997"/>
          <a:ext cx="9720000" cy="649694"/>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oneCellAnchor>
    <xdr:from>
      <xdr:col>57</xdr:col>
      <xdr:colOff>27709</xdr:colOff>
      <xdr:row>19</xdr:row>
      <xdr:rowOff>374073</xdr:rowOff>
    </xdr:from>
    <xdr:ext cx="9720000" cy="759310"/>
    <xdr:sp textlink="">
      <xdr:nvSpPr>
        <xdr:cNvPr id="6" name="正方形/長方形 5">
          <a:hlinkClick xmlns:r="http://schemas.openxmlformats.org/officeDocument/2006/relationships" r:id=""/>
          <a:extLst>
            <a:ext uri="{FF2B5EF4-FFF2-40B4-BE49-F238E27FC236}">
              <a16:creationId xmlns:a16="http://schemas.microsoft.com/office/drawing/2014/main" id="{00000000-0008-0000-0500-000006000000}"/>
            </a:ext>
          </a:extLst>
        </xdr:cNvPr>
        <xdr:cNvSpPr/>
      </xdr:nvSpPr>
      <xdr:spPr>
        <a:xfrm>
          <a:off x="14325600" y="5971309"/>
          <a:ext cx="972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p>
      </xdr:txBody>
    </xdr:sp>
    <xdr:clientData/>
  </xdr:oneCellAnchor>
  <xdr:oneCellAnchor>
    <xdr:from>
      <xdr:col>57</xdr:col>
      <xdr:colOff>41563</xdr:colOff>
      <xdr:row>50</xdr:row>
      <xdr:rowOff>124690</xdr:rowOff>
    </xdr:from>
    <xdr:ext cx="9720000" cy="759310"/>
    <xdr:sp textlink="">
      <xdr:nvSpPr>
        <xdr:cNvPr id="7" name="正方形/長方形 6">
          <a:hlinkClick xmlns:r="http://schemas.openxmlformats.org/officeDocument/2006/relationships" r:id=""/>
          <a:extLst>
            <a:ext uri="{FF2B5EF4-FFF2-40B4-BE49-F238E27FC236}">
              <a16:creationId xmlns:a16="http://schemas.microsoft.com/office/drawing/2014/main" id="{00000000-0008-0000-0500-000007000000}"/>
            </a:ext>
          </a:extLst>
        </xdr:cNvPr>
        <xdr:cNvSpPr/>
      </xdr:nvSpPr>
      <xdr:spPr>
        <a:xfrm>
          <a:off x="14339454" y="16888690"/>
          <a:ext cx="972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56</xdr:col>
      <xdr:colOff>207816</xdr:colOff>
      <xdr:row>0</xdr:row>
      <xdr:rowOff>207817</xdr:rowOff>
    </xdr:from>
    <xdr:to>
      <xdr:col>87</xdr:col>
      <xdr:colOff>380725</xdr:colOff>
      <xdr:row>5</xdr:row>
      <xdr:rowOff>199499</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15984680" y="207817"/>
          <a:ext cx="9594000" cy="115200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185766</xdr:colOff>
      <xdr:row>11</xdr:row>
      <xdr:rowOff>199967</xdr:rowOff>
    </xdr:from>
    <xdr:ext cx="9720000" cy="2407228"/>
    <xdr:sp textlink="">
      <xdr:nvSpPr>
        <xdr:cNvPr id="3" name="吹き出し: 四角形 2">
          <a:extLst>
            <a:ext uri="{FF2B5EF4-FFF2-40B4-BE49-F238E27FC236}">
              <a16:creationId xmlns:a16="http://schemas.microsoft.com/office/drawing/2014/main" id="{00000000-0008-0000-0600-000003000000}"/>
            </a:ext>
          </a:extLst>
        </xdr:cNvPr>
        <xdr:cNvSpPr/>
      </xdr:nvSpPr>
      <xdr:spPr>
        <a:xfrm>
          <a:off x="15037839" y="3137131"/>
          <a:ext cx="9720000" cy="240722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・使用したガラス製品の情報を入力してください。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・窓番号は提出書類の平面図、ガラス番号は姿図と整合性をとってください。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・登録番号、メーカー名、製品名は財団の専用ページで公開されている</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「補助対象製品一覧（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）」を参照の上、入力してください。</a:t>
          </a:r>
        </a:p>
      </xdr:txBody>
    </xdr:sp>
    <xdr:clientData/>
  </xdr:oneCellAnchor>
  <xdr:oneCellAnchor>
    <xdr:from>
      <xdr:col>57</xdr:col>
      <xdr:colOff>41564</xdr:colOff>
      <xdr:row>19</xdr:row>
      <xdr:rowOff>83127</xdr:rowOff>
    </xdr:from>
    <xdr:ext cx="9720000" cy="759310"/>
    <xdr:sp textlink="">
      <xdr:nvSpPr>
        <xdr:cNvPr id="5" name="正方形/長方形 4">
          <a:hlinkClick xmlns:r="http://schemas.openxmlformats.org/officeDocument/2006/relationships" r:id=""/>
          <a:extLst>
            <a:ext uri="{FF2B5EF4-FFF2-40B4-BE49-F238E27FC236}">
              <a16:creationId xmlns:a16="http://schemas.microsoft.com/office/drawing/2014/main" id="{00000000-0008-0000-0600-000005000000}"/>
            </a:ext>
          </a:extLst>
        </xdr:cNvPr>
        <xdr:cNvSpPr/>
      </xdr:nvSpPr>
      <xdr:spPr>
        <a:xfrm>
          <a:off x="14464146" y="5943600"/>
          <a:ext cx="972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p>
      </xdr:txBody>
    </xdr:sp>
    <xdr:clientData/>
  </xdr:oneCellAnchor>
  <xdr:oneCellAnchor>
    <xdr:from>
      <xdr:col>57</xdr:col>
      <xdr:colOff>211280</xdr:colOff>
      <xdr:row>31</xdr:row>
      <xdr:rowOff>242455</xdr:rowOff>
    </xdr:from>
    <xdr:ext cx="9720000" cy="616528"/>
    <xdr:sp textlink="">
      <xdr:nvSpPr>
        <xdr:cNvPr id="4" name="吹き出し: 四角形 3">
          <a:extLst>
            <a:ext uri="{FF2B5EF4-FFF2-40B4-BE49-F238E27FC236}">
              <a16:creationId xmlns:a16="http://schemas.microsoft.com/office/drawing/2014/main" id="{00000000-0008-0000-0600-000004000000}"/>
            </a:ext>
          </a:extLst>
        </xdr:cNvPr>
        <xdr:cNvSpPr/>
      </xdr:nvSpPr>
      <xdr:spPr>
        <a:xfrm>
          <a:off x="14633862" y="10896600"/>
          <a:ext cx="9720000" cy="61652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58</xdr:col>
      <xdr:colOff>190500</xdr:colOff>
      <xdr:row>18</xdr:row>
      <xdr:rowOff>17319</xdr:rowOff>
    </xdr:from>
    <xdr:ext cx="9540000" cy="425822"/>
    <xdr:sp textlink="">
      <xdr:nvSpPr>
        <xdr:cNvPr id="4" name="吹き出し: 四角形 3">
          <a:extLst>
            <a:ext uri="{FF2B5EF4-FFF2-40B4-BE49-F238E27FC236}">
              <a16:creationId xmlns:a16="http://schemas.microsoft.com/office/drawing/2014/main" id="{00000000-0008-0000-0700-000004000000}"/>
            </a:ext>
          </a:extLst>
        </xdr:cNvPr>
        <xdr:cNvSpPr/>
      </xdr:nvSpPr>
      <xdr:spPr>
        <a:xfrm>
          <a:off x="15517091" y="6442364"/>
          <a:ext cx="9540000" cy="425822"/>
        </a:xfrm>
        <a:prstGeom prst="wedgeRectCallout">
          <a:avLst>
            <a:gd name="adj1" fmla="val -55015"/>
            <a:gd name="adj2" fmla="val 97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twoCellAnchor>
    <xdr:from>
      <xdr:col>57</xdr:col>
      <xdr:colOff>13855</xdr:colOff>
      <xdr:row>2</xdr:row>
      <xdr:rowOff>57958</xdr:rowOff>
    </xdr:from>
    <xdr:to>
      <xdr:col>73</xdr:col>
      <xdr:colOff>166254</xdr:colOff>
      <xdr:row>6</xdr:row>
      <xdr:rowOff>83590</xdr:rowOff>
    </xdr:to>
    <xdr:sp textlink="">
      <xdr:nvSpPr>
        <xdr:cNvPr id="5" name="吹き出し: 線 4">
          <a:extLst>
            <a:ext uri="{FF2B5EF4-FFF2-40B4-BE49-F238E27FC236}">
              <a16:creationId xmlns:a16="http://schemas.microsoft.com/office/drawing/2014/main" id="{00000000-0008-0000-0700-000005000000}"/>
            </a:ext>
          </a:extLst>
        </xdr:cNvPr>
        <xdr:cNvSpPr/>
      </xdr:nvSpPr>
      <xdr:spPr>
        <a:xfrm>
          <a:off x="14865928" y="529013"/>
          <a:ext cx="4142508" cy="940032"/>
        </a:xfrm>
        <a:prstGeom prst="borderCallout1">
          <a:avLst>
            <a:gd name="adj1" fmla="val 7639"/>
            <a:gd name="adj2" fmla="val -1190"/>
            <a:gd name="adj3" fmla="val 142824"/>
            <a:gd name="adj4" fmla="val -29359"/>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必ず確認の上、□⇒■にしてください。</a:t>
          </a:r>
          <a:endParaRPr lang="ja-JP" altLang="ja-JP" sz="1600">
            <a:solidFill>
              <a:sysClr val="windowText" lastClr="000000"/>
            </a:solidFill>
            <a:effectLst/>
          </a:endParaRPr>
        </a:p>
        <a:p>
          <a:pPr algn="l"/>
          <a:endParaRPr kumimoji="1" lang="ja-JP" altLang="en-US" sz="1100"/>
        </a:p>
      </xdr:txBody>
    </xdr:sp>
    <xdr:clientData/>
  </xdr:twoCellAnchor>
  <xdr:oneCellAnchor>
    <xdr:from>
      <xdr:col>58</xdr:col>
      <xdr:colOff>196503</xdr:colOff>
      <xdr:row>9</xdr:row>
      <xdr:rowOff>56688</xdr:rowOff>
    </xdr:from>
    <xdr:ext cx="11367077" cy="1049253"/>
    <xdr:sp textlink="">
      <xdr:nvSpPr>
        <xdr:cNvPr id="6" name="吹き出し: 四角形 5">
          <a:extLst>
            <a:ext uri="{FF2B5EF4-FFF2-40B4-BE49-F238E27FC236}">
              <a16:creationId xmlns:a16="http://schemas.microsoft.com/office/drawing/2014/main" id="{00000000-0008-0000-0700-000006000000}"/>
            </a:ext>
          </a:extLst>
        </xdr:cNvPr>
        <xdr:cNvSpPr/>
      </xdr:nvSpPr>
      <xdr:spPr>
        <a:xfrm>
          <a:off x="15297958" y="2481233"/>
          <a:ext cx="11367077" cy="1049253"/>
        </a:xfrm>
        <a:prstGeom prst="wedgeRectCallout">
          <a:avLst>
            <a:gd name="adj1" fmla="val -55093"/>
            <a:gd name="adj2" fmla="val 2985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・本体型番は戸（ドア本体）の形状やデザインが確認できる番号を入力してください。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・適合番号は、公募要領</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P.10</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に記載されている</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C</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の該当する要件を必ず選択してください。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1271</xdr:colOff>
      <xdr:row>11</xdr:row>
      <xdr:rowOff>261966</xdr:rowOff>
    </xdr:from>
    <xdr:ext cx="7702088" cy="740005"/>
    <xdr:sp textlink="">
      <xdr:nvSpPr>
        <xdr:cNvPr id="7" name="吹き出し: 四角形 6">
          <a:extLst>
            <a:ext uri="{FF2B5EF4-FFF2-40B4-BE49-F238E27FC236}">
              <a16:creationId xmlns:a16="http://schemas.microsoft.com/office/drawing/2014/main" id="{00000000-0008-0000-0700-000007000000}"/>
            </a:ext>
          </a:extLst>
        </xdr:cNvPr>
        <xdr:cNvSpPr/>
      </xdr:nvSpPr>
      <xdr:spPr>
        <a:xfrm>
          <a:off x="15352107" y="3767166"/>
          <a:ext cx="7702088" cy="740005"/>
        </a:xfrm>
        <a:prstGeom prst="wedgeRectCallout">
          <a:avLst>
            <a:gd name="adj1" fmla="val -54729"/>
            <a:gd name="adj2" fmla="val -196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・金額は工事費込みの税抜金額を入力してください。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57</xdr:col>
      <xdr:colOff>103909</xdr:colOff>
      <xdr:row>0</xdr:row>
      <xdr:rowOff>207819</xdr:rowOff>
    </xdr:from>
    <xdr:to>
      <xdr:col>91</xdr:col>
      <xdr:colOff>571500</xdr:colOff>
      <xdr:row>5</xdr:row>
      <xdr:rowOff>45029</xdr:rowOff>
    </xdr:to>
    <xdr:sp textlink="">
      <xdr:nvSpPr>
        <xdr:cNvPr id="2" name="正方形/長方形 1">
          <a:extLst>
            <a:ext uri="{FF2B5EF4-FFF2-40B4-BE49-F238E27FC236}">
              <a16:creationId xmlns:a16="http://schemas.microsoft.com/office/drawing/2014/main" id="{48BEFE79-4296-43C6-8806-DE5F4F1AFB03}"/>
            </a:ext>
          </a:extLst>
        </xdr:cNvPr>
        <xdr:cNvSpPr/>
      </xdr:nvSpPr>
      <xdr:spPr>
        <a:xfrm>
          <a:off x="15759545" y="207819"/>
          <a:ext cx="9888682" cy="997528"/>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56</xdr:col>
      <xdr:colOff>259773</xdr:colOff>
      <xdr:row>57</xdr:row>
      <xdr:rowOff>17318</xdr:rowOff>
    </xdr:from>
    <xdr:ext cx="9900000" cy="858981"/>
    <xdr:sp textlink="">
      <xdr:nvSpPr>
        <xdr:cNvPr id="3" name="吹き出し: 四角形 2">
          <a:extLst>
            <a:ext uri="{FF2B5EF4-FFF2-40B4-BE49-F238E27FC236}">
              <a16:creationId xmlns:a16="http://schemas.microsoft.com/office/drawing/2014/main" id="{8E59F63F-761C-4658-8BC1-22A31E10229B}"/>
            </a:ext>
          </a:extLst>
        </xdr:cNvPr>
        <xdr:cNvSpPr/>
      </xdr:nvSpPr>
      <xdr:spPr>
        <a:xfrm>
          <a:off x="15690273" y="22296293"/>
          <a:ext cx="9900000" cy="858981"/>
        </a:xfrm>
        <a:prstGeom prst="wedgeRectCallout">
          <a:avLst>
            <a:gd name="adj1" fmla="val -5351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・吹込み・吹付の製品を使用する場合のみ、財団に登録された指定施工業者情報を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103910</xdr:colOff>
      <xdr:row>26</xdr:row>
      <xdr:rowOff>0</xdr:rowOff>
    </xdr:from>
    <xdr:ext cx="9900000" cy="1426288"/>
    <xdr:sp textlink="">
      <xdr:nvSpPr>
        <xdr:cNvPr id="4" name="吹き出し: 四角形 3">
          <a:extLst>
            <a:ext uri="{FF2B5EF4-FFF2-40B4-BE49-F238E27FC236}">
              <a16:creationId xmlns:a16="http://schemas.microsoft.com/office/drawing/2014/main" id="{6C34A8DD-1D49-4377-A9C6-0736CF54160D}"/>
            </a:ext>
          </a:extLst>
        </xdr:cNvPr>
        <xdr:cNvSpPr/>
      </xdr:nvSpPr>
      <xdr:spPr>
        <a:xfrm>
          <a:off x="15810635" y="9258300"/>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117766</xdr:colOff>
      <xdr:row>44</xdr:row>
      <xdr:rowOff>394865</xdr:rowOff>
    </xdr:from>
    <xdr:ext cx="9900000" cy="1426288"/>
    <xdr:sp textlink="">
      <xdr:nvSpPr>
        <xdr:cNvPr id="5" name="吹き出し: 四角形 4">
          <a:extLst>
            <a:ext uri="{FF2B5EF4-FFF2-40B4-BE49-F238E27FC236}">
              <a16:creationId xmlns:a16="http://schemas.microsoft.com/office/drawing/2014/main" id="{D2C4D60B-6CE6-4C2B-9AF8-2AEDCFCB1F8E}"/>
            </a:ext>
          </a:extLst>
        </xdr:cNvPr>
        <xdr:cNvSpPr/>
      </xdr:nvSpPr>
      <xdr:spPr>
        <a:xfrm>
          <a:off x="15824491" y="17044565"/>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155862</xdr:colOff>
      <xdr:row>37</xdr:row>
      <xdr:rowOff>0</xdr:rowOff>
    </xdr:from>
    <xdr:ext cx="6147954" cy="675410"/>
    <xdr:sp textlink="">
      <xdr:nvSpPr>
        <xdr:cNvPr id="9" name="吹き出し: 四角形 8">
          <a:extLst>
            <a:ext uri="{FF2B5EF4-FFF2-40B4-BE49-F238E27FC236}">
              <a16:creationId xmlns:a16="http://schemas.microsoft.com/office/drawing/2014/main" id="{4A95ED4A-65A5-43FD-AB81-0017DDE17AA9}"/>
            </a:ext>
          </a:extLst>
        </xdr:cNvPr>
        <xdr:cNvSpPr/>
      </xdr:nvSpPr>
      <xdr:spPr>
        <a:xfrm>
          <a:off x="15811498" y="13975773"/>
          <a:ext cx="6147954" cy="675410"/>
        </a:xfrm>
        <a:prstGeom prst="wedgeRectCallout">
          <a:avLst>
            <a:gd name="adj1" fmla="val -56025"/>
            <a:gd name="adj2" fmla="val -2025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・熱抵抗値が</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2.2</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以上になるようにしてください。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103906</xdr:colOff>
      <xdr:row>9</xdr:row>
      <xdr:rowOff>311728</xdr:rowOff>
    </xdr:from>
    <xdr:ext cx="9720000" cy="4015859"/>
    <xdr:sp textlink="">
      <xdr:nvSpPr>
        <xdr:cNvPr id="10" name="吹き出し: 四角形 9">
          <a:extLst>
            <a:ext uri="{FF2B5EF4-FFF2-40B4-BE49-F238E27FC236}">
              <a16:creationId xmlns:a16="http://schemas.microsoft.com/office/drawing/2014/main" id="{EDD40BC3-6DBA-45DC-984E-4DC1937CE418}"/>
            </a:ext>
          </a:extLst>
        </xdr:cNvPr>
        <xdr:cNvSpPr/>
      </xdr:nvSpPr>
      <xdr:spPr>
        <a:xfrm>
          <a:off x="15759542" y="2615046"/>
          <a:ext cx="9720000" cy="4015859"/>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・使用した断熱材製品の情報を入力してください。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・求積表番号は提出書類の求積表と整合性をとってください。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・登録番号、メーカー名、製品名、熱伝導率（</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λ</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値）は財団の専用ページ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で公開されている「補助対象製品一覧（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）」を参照の上、入力してください。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・施工面積は提出書類の求積表で求めた施工面積を転記してください。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吹込み・吹付の製品を使用する場合のみ、財団に登録された指定施工業者情報</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を入力してください。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103898</xdr:colOff>
      <xdr:row>19</xdr:row>
      <xdr:rowOff>346357</xdr:rowOff>
    </xdr:from>
    <xdr:ext cx="9720000" cy="759310"/>
    <xdr:sp textlink="">
      <xdr:nvSpPr>
        <xdr:cNvPr id="11" name="正方形/長方形 10">
          <a:hlinkClick xmlns:r="http://schemas.openxmlformats.org/officeDocument/2006/relationships" r:id=""/>
          <a:extLst>
            <a:ext uri="{FF2B5EF4-FFF2-40B4-BE49-F238E27FC236}">
              <a16:creationId xmlns:a16="http://schemas.microsoft.com/office/drawing/2014/main" id="{AD31DBC0-7EF4-4CDE-8368-69552E6FA58B}"/>
            </a:ext>
          </a:extLst>
        </xdr:cNvPr>
        <xdr:cNvSpPr/>
      </xdr:nvSpPr>
      <xdr:spPr>
        <a:xfrm>
          <a:off x="15759534" y="7100448"/>
          <a:ext cx="972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55</xdr:col>
      <xdr:colOff>2380</xdr:colOff>
      <xdr:row>11</xdr:row>
      <xdr:rowOff>9526</xdr:rowOff>
    </xdr:from>
    <xdr:to>
      <xdr:col>62</xdr:col>
      <xdr:colOff>95250</xdr:colOff>
      <xdr:row>11</xdr:row>
      <xdr:rowOff>223838</xdr:rowOff>
    </xdr:to>
    <xdr:sp textlink="">
      <xdr:nvSpPr>
        <xdr:cNvPr id="5" name="正方形/長方形 4">
          <a:extLst>
            <a:ext uri="{FF2B5EF4-FFF2-40B4-BE49-F238E27FC236}">
              <a16:creationId xmlns:a16="http://schemas.microsoft.com/office/drawing/2014/main" id="{00000000-0008-0000-0900-000005000000}"/>
            </a:ext>
          </a:extLst>
        </xdr:cNvPr>
        <xdr:cNvSpPr/>
      </xdr:nvSpPr>
      <xdr:spPr>
        <a:xfrm>
          <a:off x="5755480" y="2438401"/>
          <a:ext cx="826295" cy="2143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10</xdr:row>
      <xdr:rowOff>229997</xdr:rowOff>
    </xdr:from>
    <xdr:to>
      <xdr:col>89</xdr:col>
      <xdr:colOff>87630</xdr:colOff>
      <xdr:row>11</xdr:row>
      <xdr:rowOff>207695</xdr:rowOff>
    </xdr:to>
    <xdr:sp textlink="">
      <xdr:nvSpPr>
        <xdr:cNvPr id="6" name="正方形/長方形 5">
          <a:extLst>
            <a:ext uri="{FF2B5EF4-FFF2-40B4-BE49-F238E27FC236}">
              <a16:creationId xmlns:a16="http://schemas.microsoft.com/office/drawing/2014/main" id="{00000000-0008-0000-0900-000006000000}"/>
            </a:ext>
          </a:extLst>
        </xdr:cNvPr>
        <xdr:cNvSpPr/>
      </xdr:nvSpPr>
      <xdr:spPr>
        <a:xfrm>
          <a:off x="5870839" y="2388997"/>
          <a:ext cx="2497191" cy="2486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市区町村以降</a:t>
          </a:r>
        </a:p>
      </xdr:txBody>
    </xdr:sp>
    <xdr:clientData/>
  </xdr:twoCellAnchor>
  <xdr:oneCellAnchor>
    <xdr:from>
      <xdr:col>97</xdr:col>
      <xdr:colOff>10582</xdr:colOff>
      <xdr:row>1</xdr:row>
      <xdr:rowOff>16934</xdr:rowOff>
    </xdr:from>
    <xdr:ext cx="5400000" cy="1179405"/>
    <xdr:sp textlink="">
      <xdr:nvSpPr>
        <xdr:cNvPr id="9" name="吹き出し: 四角形 8">
          <a:extLst>
            <a:ext uri="{FF2B5EF4-FFF2-40B4-BE49-F238E27FC236}">
              <a16:creationId xmlns:a16="http://schemas.microsoft.com/office/drawing/2014/main" id="{00000000-0008-0000-0900-000009000000}"/>
            </a:ext>
          </a:extLst>
        </xdr:cNvPr>
        <xdr:cNvSpPr/>
      </xdr:nvSpPr>
      <xdr:spPr>
        <a:xfrm>
          <a:off x="8994562" y="245534"/>
          <a:ext cx="5400000" cy="1179405"/>
        </a:xfrm>
        <a:prstGeom prst="wedgeRectCallout">
          <a:avLst>
            <a:gd name="adj1" fmla="val -56246"/>
            <a:gd name="adj2" fmla="val 223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・「交付額確定通知書」の右上に記載されている確定通知日以降</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の日付を入力してください。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・記入する日付が不明な場合は財団にお問い合わせください。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84030</xdr:colOff>
      <xdr:row>56</xdr:row>
      <xdr:rowOff>121920</xdr:rowOff>
    </xdr:from>
    <xdr:ext cx="5653830" cy="4251960"/>
    <xdr:sp textlink="">
      <xdr:nvSpPr>
        <xdr:cNvPr id="14" name="吹き出し: 四角形 13">
          <a:extLst>
            <a:ext uri="{FF2B5EF4-FFF2-40B4-BE49-F238E27FC236}">
              <a16:creationId xmlns:a16="http://schemas.microsoft.com/office/drawing/2014/main" id="{00000000-0008-0000-0900-00000E000000}"/>
            </a:ext>
          </a:extLst>
        </xdr:cNvPr>
        <xdr:cNvSpPr/>
      </xdr:nvSpPr>
      <xdr:spPr>
        <a:xfrm>
          <a:off x="8976570" y="16367760"/>
          <a:ext cx="5653830" cy="4251960"/>
        </a:xfrm>
        <a:prstGeom prst="wedgeRectCallout">
          <a:avLst>
            <a:gd name="adj1" fmla="val -56527"/>
            <a:gd name="adj2" fmla="val -205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・口座名義は必ず補助事業者本人の口座を入力してください。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・記入前に金融機関の統廃合等による名称変更を確認してください。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・振込銀行名、支店名は略さず正式名称で入力してください。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・ゆうちょ銀行の場合、振込用の口座番号（店名、預金種目、</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口座番号）を確認し、入力してください。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店名は漢数字で入力してください。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（例：支店コード</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999</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の場合、支店名は「九九九」）</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・預金の種類を必ず選択してください。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・口座番号は右詰めで記入し、空白欄には「</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0</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・通帳等に記載されている通りの口座名義人名（カタカナ）を</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69850</xdr:colOff>
      <xdr:row>9</xdr:row>
      <xdr:rowOff>118535</xdr:rowOff>
    </xdr:from>
    <xdr:ext cx="5400000" cy="711198"/>
    <xdr:sp textlink="">
      <xdr:nvSpPr>
        <xdr:cNvPr id="10" name="吹き出し: 四角形 9">
          <a:extLst>
            <a:ext uri="{FF2B5EF4-FFF2-40B4-BE49-F238E27FC236}">
              <a16:creationId xmlns:a16="http://schemas.microsoft.com/office/drawing/2014/main" id="{00000000-0008-0000-0900-00000A000000}"/>
            </a:ext>
          </a:extLst>
        </xdr:cNvPr>
        <xdr:cNvSpPr/>
      </xdr:nvSpPr>
      <xdr:spPr>
        <a:xfrm>
          <a:off x="9052983" y="2082802"/>
          <a:ext cx="5400000" cy="711198"/>
        </a:xfrm>
        <a:prstGeom prst="wedgeRectCallout">
          <a:avLst>
            <a:gd name="adj1" fmla="val -56246"/>
            <a:gd name="adj2" fmla="val 223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・「完了実績報告書」（様式第</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13</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）に入力した補助事業者情報が</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自動転記されます。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98</xdr:col>
      <xdr:colOff>24553</xdr:colOff>
      <xdr:row>29</xdr:row>
      <xdr:rowOff>251037</xdr:rowOff>
    </xdr:from>
    <xdr:ext cx="5400000" cy="711198"/>
    <xdr:sp textlink="">
      <xdr:nvSpPr>
        <xdr:cNvPr id="15" name="吹き出し: 四角形 14">
          <a:extLst>
            <a:ext uri="{FF2B5EF4-FFF2-40B4-BE49-F238E27FC236}">
              <a16:creationId xmlns:a16="http://schemas.microsoft.com/office/drawing/2014/main" id="{00000000-0008-0000-0900-00000F000000}"/>
            </a:ext>
          </a:extLst>
        </xdr:cNvPr>
        <xdr:cNvSpPr/>
      </xdr:nvSpPr>
      <xdr:spPr>
        <a:xfrm>
          <a:off x="9831493" y="7794837"/>
          <a:ext cx="5400000" cy="711198"/>
        </a:xfrm>
        <a:prstGeom prst="wedgeRectCallout">
          <a:avLst>
            <a:gd name="adj1" fmla="val -58927"/>
            <a:gd name="adj2" fmla="val 577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・「完了実績報告書」（様式第</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13</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）に入力した交付決定日及び</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交付決定番号が自動転記されます。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68580</xdr:colOff>
      <xdr:row>54</xdr:row>
      <xdr:rowOff>45720</xdr:rowOff>
    </xdr:from>
    <xdr:ext cx="5410200" cy="582091"/>
    <xdr:sp textlink="">
      <xdr:nvSpPr>
        <xdr:cNvPr id="2" name="吹き出し: 四角形 1">
          <a:extLst>
            <a:ext uri="{FF2B5EF4-FFF2-40B4-BE49-F238E27FC236}">
              <a16:creationId xmlns:a16="http://schemas.microsoft.com/office/drawing/2014/main" id="{A0E5DE64-A3A0-416E-8E86-6E61744D1005}"/>
            </a:ext>
          </a:extLst>
        </xdr:cNvPr>
        <xdr:cNvSpPr/>
      </xdr:nvSpPr>
      <xdr:spPr>
        <a:xfrm>
          <a:off x="8961120" y="15491460"/>
          <a:ext cx="5410200" cy="582091"/>
        </a:xfrm>
        <a:prstGeom prst="wedgeRectCallout">
          <a:avLst>
            <a:gd name="adj1" fmla="val -55996"/>
            <a:gd name="adj2" fmla="val 328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・「完了実績報告書」（様式第</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13</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）実績報告の補助金の額が</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自動転記されます。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95</xdr:col>
      <xdr:colOff>22860</xdr:colOff>
      <xdr:row>70</xdr:row>
      <xdr:rowOff>160020</xdr:rowOff>
    </xdr:from>
    <xdr:to>
      <xdr:col>158</xdr:col>
      <xdr:colOff>12278</xdr:colOff>
      <xdr:row>76</xdr:row>
      <xdr:rowOff>206585</xdr:rowOff>
    </xdr:to>
    <xdr:sp textlink="">
      <xdr:nvSpPr>
        <xdr:cNvPr id="3" name="正方形/長方形 2">
          <a:extLst>
            <a:ext uri="{FF2B5EF4-FFF2-40B4-BE49-F238E27FC236}">
              <a16:creationId xmlns:a16="http://schemas.microsoft.com/office/drawing/2014/main" id="{C0201B95-C4A7-4624-8A17-C3544D2637D4}"/>
            </a:ext>
          </a:extLst>
        </xdr:cNvPr>
        <xdr:cNvSpPr/>
      </xdr:nvSpPr>
      <xdr:spPr>
        <a:xfrm>
          <a:off x="8823960" y="20840700"/>
          <a:ext cx="5750138" cy="1418165"/>
        </a:xfrm>
        <a:prstGeom prst="rect">
          <a:avLst/>
        </a:prstGeom>
        <a:solidFill>
          <a:schemeClr val="accent2">
            <a:lumMod val="20000"/>
            <a:lumOff val="80000"/>
          </a:schemeClr>
        </a:solidFill>
        <a:ln w="38100" cmpd="dbl">
          <a:solidFill>
            <a:srgbClr val="FF0000"/>
          </a:solidFill>
          <a:miter lim="800000"/>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u="sng">
              <a:solidFill>
                <a:srgbClr val="FF0000"/>
              </a:solidFill>
              <a:latin typeface="HGｺﾞｼｯｸM" panose="020B0609000000000000" pitchFamily="49" charset="-128"/>
              <a:ea typeface="HGｺﾞｼｯｸM" panose="020B0609000000000000" pitchFamily="49" charset="-128"/>
            </a:rPr>
            <a:t>振込先は通帳等を参照し、必要記入事項を漏れなく正しく入力して</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sng">
              <a:solidFill>
                <a:srgbClr val="FF0000"/>
              </a:solidFill>
              <a:latin typeface="HGｺﾞｼｯｸM" panose="020B0609000000000000" pitchFamily="49" charset="-128"/>
              <a:ea typeface="HGｺﾞｼｯｸM" panose="020B0609000000000000" pitchFamily="49" charset="-128"/>
            </a:rPr>
            <a:t>ください。</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・振込先が正確に入力されていない場合、補助金の支払いができない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ので注意してください。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5.xml" /><Relationship Id="rId4" Type="http://schemas.openxmlformats.org/officeDocument/2006/relationships/comments" Target="../comments1.xml" /></Relationships>
</file>

<file path=xl/worksheets/_rels/sheet7.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6.xml" /><Relationship Id="rId4" Type="http://schemas.openxmlformats.org/officeDocument/2006/relationships/comments" Target="../comments2.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EA9C-09D5-4458-AE87-9817623A8107}">
  <sheetPr codeName="Sheet5">
    <tabColor theme="1"/>
  </sheetPr>
  <dimension ref="A1"/>
  <sheetViews>
    <sheetView workbookViewId="0">
      <selection sqref="A1:XFD1048576"/>
    </sheetView>
  </sheetViews>
  <sheetFormatPr defaultColWidth="9" defaultRowHeight="13.2"/>
  <cols>
    <col min="1" max="16384" width="9" style="234"/>
  </cols>
  <sheetData/>
  <sheetProtection algorithmName="SHA-512" hashValue="M9rGhSe3MYrYopFx3duktm9Eabi2fTgxHythvghNZuAJx82jGJZNJASJcDMgRc/gPZyKOhB+Q9Go/w2AekK2cQ==" saltValue="yZZwkvZOBsmTKmi0mLt9jQ==" spinCount="100000" sheet="1" objects="1" scenarios="1"/>
  <phoneticPr fontId="5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602C4-1D69-4178-A752-952124B40F05}">
  <sheetPr codeName="Sheet9"/>
  <dimension ref="A2:CO78"/>
  <sheetViews>
    <sheetView showGridLines="0" view="pageBreakPreview" zoomScaleNormal="100" zoomScaleSheetLayoutView="100" workbookViewId="0"/>
  </sheetViews>
  <sheetFormatPr defaultColWidth="1.33203125" defaultRowHeight="18" customHeight="1"/>
  <cols>
    <col min="1" max="4" width="1.33203125" style="69" customWidth="1"/>
    <col min="5" max="6" width="1.33203125" style="67" customWidth="1"/>
    <col min="7" max="8" width="1.33203125" style="68" customWidth="1"/>
    <col min="9" max="12" width="1.33203125" style="69"/>
    <col min="13" max="13" width="1.109375" style="69" customWidth="1"/>
    <col min="14" max="75" width="1.33203125" style="69"/>
    <col min="76" max="76" width="2.44140625" style="69" customWidth="1"/>
    <col min="77" max="91" width="1.33203125" style="69"/>
    <col min="92" max="92" width="2.109375" style="69" customWidth="1"/>
    <col min="93" max="16384" width="1.33203125" style="69"/>
  </cols>
  <sheetData>
    <row r="2" spans="1:93" s="52" customFormat="1" ht="20.25" customHeight="1">
      <c r="A2" s="53" t="s">
        <v>294</v>
      </c>
      <c r="C2" s="53"/>
      <c r="D2" s="53"/>
      <c r="E2" s="54"/>
      <c r="F2" s="54"/>
      <c r="G2" s="55"/>
      <c r="H2" s="55"/>
      <c r="I2" s="53"/>
      <c r="J2" s="56"/>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BN2" s="57"/>
      <c r="BP2" s="148"/>
      <c r="BQ2" s="148"/>
      <c r="BR2" s="1213" t="str">
        <f>'様式第13｜完了実績報告書'!$BR$2</f>
        <v>事業番号</v>
      </c>
      <c r="BS2" s="1213"/>
      <c r="BT2" s="1213"/>
      <c r="BU2" s="1213"/>
      <c r="BV2" s="1213"/>
      <c r="BW2" s="1213"/>
      <c r="BX2" s="1213"/>
      <c r="BY2" s="1213"/>
      <c r="BZ2" s="1213"/>
      <c r="CA2" s="1211" t="str">
        <f>IF('様式第13｜完了実績報告書'!$CA$2&lt;&gt;"", '様式第13｜完了実績報告書'!$CA$2, "")</f>
        <v/>
      </c>
      <c r="CB2" s="1211"/>
      <c r="CC2" s="1211"/>
      <c r="CD2" s="1211"/>
      <c r="CE2" s="1211"/>
      <c r="CF2" s="1211"/>
      <c r="CG2" s="1211"/>
      <c r="CH2" s="1211"/>
      <c r="CI2" s="1211"/>
      <c r="CJ2" s="1211"/>
      <c r="CK2" s="1211"/>
      <c r="CL2" s="1211"/>
      <c r="CM2" s="148"/>
      <c r="CN2" s="148"/>
    </row>
    <row r="3" spans="1:93" s="52" customFormat="1" ht="20.25" customHeight="1">
      <c r="C3" s="53"/>
      <c r="D3" s="53"/>
      <c r="E3" s="54"/>
      <c r="F3" s="54"/>
      <c r="G3" s="55"/>
      <c r="H3" s="55"/>
      <c r="I3" s="53"/>
      <c r="J3" s="56"/>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BN3" s="58"/>
      <c r="BO3" s="58"/>
      <c r="BP3" s="58"/>
      <c r="BQ3" s="58"/>
      <c r="BR3" s="58"/>
      <c r="BS3" s="58"/>
      <c r="BT3" s="58"/>
      <c r="BU3" s="58"/>
      <c r="BV3" s="58"/>
      <c r="BW3" s="58"/>
      <c r="BX3" s="58"/>
      <c r="BY3" s="58"/>
      <c r="BZ3" s="91"/>
      <c r="CA3" s="1212"/>
      <c r="CB3" s="1212"/>
      <c r="CC3" s="1212"/>
      <c r="CD3" s="1212"/>
      <c r="CE3" s="1212"/>
      <c r="CF3" s="1212"/>
      <c r="CG3" s="1212"/>
      <c r="CH3" s="1212"/>
      <c r="CI3" s="1212"/>
      <c r="CJ3" s="1212"/>
      <c r="CK3" s="1212"/>
      <c r="CL3" s="1212"/>
    </row>
    <row r="4" spans="1:93" s="52" customFormat="1" ht="9.75" customHeight="1">
      <c r="C4" s="53"/>
      <c r="D4" s="53"/>
      <c r="E4" s="54"/>
      <c r="F4" s="54"/>
      <c r="G4" s="55"/>
      <c r="H4" s="55"/>
      <c r="I4" s="53"/>
      <c r="J4" s="56"/>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BN4" s="58"/>
      <c r="BO4" s="58"/>
      <c r="BP4" s="58"/>
      <c r="BQ4" s="58"/>
      <c r="BR4" s="58"/>
      <c r="BS4" s="58"/>
      <c r="BT4" s="58"/>
      <c r="BU4" s="58"/>
      <c r="BV4" s="58"/>
      <c r="BW4" s="58"/>
      <c r="BX4" s="58"/>
      <c r="BY4" s="58"/>
      <c r="BZ4" s="58"/>
      <c r="CA4" s="58"/>
      <c r="CB4" s="58"/>
      <c r="CC4" s="58"/>
      <c r="CD4" s="58"/>
      <c r="CE4" s="58"/>
      <c r="CF4" s="58"/>
      <c r="CG4" s="58"/>
      <c r="CH4" s="58"/>
      <c r="CI4" s="58"/>
      <c r="CJ4" s="58"/>
      <c r="CK4" s="58"/>
      <c r="CL4" s="58"/>
    </row>
    <row r="5" spans="1:93" s="52" customFormat="1" ht="18" customHeight="1">
      <c r="A5" s="53"/>
      <c r="B5" s="53"/>
      <c r="C5" s="53"/>
      <c r="D5" s="53"/>
      <c r="E5" s="54"/>
      <c r="F5" s="54"/>
      <c r="G5" s="55"/>
      <c r="H5" s="55"/>
      <c r="I5" s="53"/>
      <c r="J5" s="53"/>
      <c r="K5" s="53"/>
      <c r="L5" s="53"/>
      <c r="M5" s="53"/>
      <c r="N5" s="53"/>
      <c r="O5" s="53"/>
      <c r="P5" s="53"/>
      <c r="Q5" s="53"/>
      <c r="R5" s="53"/>
      <c r="S5" s="53"/>
      <c r="T5" s="53"/>
      <c r="U5" s="53"/>
      <c r="V5" s="53"/>
      <c r="W5" s="53"/>
      <c r="X5" s="53"/>
      <c r="Y5" s="53"/>
      <c r="Z5" s="53"/>
      <c r="AA5" s="53"/>
      <c r="AB5" s="53"/>
      <c r="AC5" s="53"/>
      <c r="AD5" s="53"/>
      <c r="AE5" s="53"/>
      <c r="AF5" s="53"/>
      <c r="AG5" s="53"/>
      <c r="AH5" s="53"/>
      <c r="AJ5" s="53"/>
      <c r="AK5" s="53"/>
      <c r="AL5" s="53"/>
      <c r="AM5" s="53"/>
      <c r="AN5" s="53"/>
      <c r="AO5" s="53"/>
      <c r="AP5" s="53"/>
      <c r="AQ5" s="53"/>
      <c r="AR5" s="53"/>
      <c r="BK5" s="53"/>
      <c r="BL5" s="53"/>
      <c r="BM5" s="53"/>
      <c r="BO5" s="53"/>
      <c r="BP5" s="53"/>
      <c r="BQ5" s="53"/>
      <c r="BR5" s="314" t="s">
        <v>195</v>
      </c>
      <c r="BS5" s="314"/>
      <c r="BT5" s="314"/>
      <c r="BU5" s="314"/>
      <c r="BV5" s="313"/>
      <c r="BW5" s="313"/>
      <c r="BX5" s="313"/>
      <c r="BY5" s="314" t="s">
        <v>9</v>
      </c>
      <c r="BZ5" s="314"/>
      <c r="CA5" s="313"/>
      <c r="CB5" s="313"/>
      <c r="CC5" s="313"/>
      <c r="CD5" s="313"/>
      <c r="CE5" s="313"/>
      <c r="CF5" s="314" t="s">
        <v>8</v>
      </c>
      <c r="CG5" s="314"/>
      <c r="CH5" s="313"/>
      <c r="CI5" s="313"/>
      <c r="CJ5" s="313"/>
      <c r="CK5" s="313"/>
      <c r="CL5" s="313"/>
      <c r="CM5" s="314" t="s">
        <v>7</v>
      </c>
      <c r="CN5" s="314"/>
      <c r="CO5" s="193"/>
    </row>
    <row r="6" spans="1:93" s="52" customFormat="1" ht="18" customHeight="1">
      <c r="A6" s="59"/>
      <c r="B6" s="59"/>
      <c r="C6" s="53"/>
      <c r="D6" s="53"/>
      <c r="E6" s="54"/>
      <c r="F6" s="54"/>
      <c r="G6" s="55"/>
      <c r="H6" s="55"/>
      <c r="I6" s="53"/>
      <c r="J6" s="53"/>
      <c r="K6" s="53"/>
      <c r="L6" s="53"/>
      <c r="M6" s="53"/>
      <c r="N6" s="53"/>
      <c r="O6" s="53"/>
      <c r="P6" s="53"/>
      <c r="Q6" s="53"/>
      <c r="R6" s="53"/>
      <c r="S6" s="53"/>
      <c r="T6" s="53"/>
      <c r="U6" s="53"/>
      <c r="V6" s="53"/>
      <c r="W6" s="53"/>
      <c r="X6" s="53"/>
      <c r="Y6" s="53"/>
      <c r="Z6" s="53"/>
      <c r="AA6" s="53"/>
      <c r="AB6" s="53"/>
      <c r="AC6" s="53"/>
      <c r="AD6" s="53"/>
      <c r="AE6" s="53"/>
      <c r="AF6" s="53"/>
      <c r="AG6" s="53"/>
      <c r="AH6" s="53"/>
      <c r="AJ6" s="54"/>
      <c r="AK6" s="54"/>
      <c r="AL6" s="53"/>
      <c r="AM6" s="53"/>
      <c r="AN6" s="53"/>
      <c r="AO6" s="53"/>
      <c r="AP6" s="53"/>
      <c r="AQ6" s="53"/>
      <c r="AR6" s="53"/>
      <c r="BK6" s="53"/>
      <c r="BL6" s="53"/>
      <c r="BM6" s="53"/>
      <c r="BN6" s="54"/>
      <c r="BO6" s="54"/>
      <c r="BP6" s="54"/>
      <c r="BQ6" s="54"/>
      <c r="BR6" s="60"/>
      <c r="BS6" s="60"/>
      <c r="BT6" s="60"/>
      <c r="BU6" s="60"/>
      <c r="BV6" s="60"/>
      <c r="BW6" s="60"/>
      <c r="BX6" s="60"/>
      <c r="BY6" s="60"/>
      <c r="BZ6" s="60"/>
      <c r="CA6" s="60"/>
      <c r="CB6" s="60"/>
      <c r="CC6" s="60"/>
      <c r="CD6" s="60"/>
      <c r="CE6" s="60"/>
      <c r="CF6" s="60"/>
      <c r="CG6" s="60"/>
      <c r="CH6" s="60"/>
      <c r="CI6" s="60"/>
      <c r="CJ6" s="60"/>
      <c r="CK6" s="60"/>
      <c r="CL6" s="60"/>
      <c r="CO6" s="193"/>
    </row>
    <row r="7" spans="1:93" s="52" customFormat="1" ht="18" customHeight="1">
      <c r="A7" s="61" t="s">
        <v>142</v>
      </c>
      <c r="B7" s="61"/>
      <c r="C7" s="62"/>
      <c r="D7" s="62"/>
      <c r="E7" s="62"/>
      <c r="F7" s="62"/>
      <c r="G7" s="62"/>
      <c r="H7" s="62"/>
      <c r="I7" s="62"/>
      <c r="J7" s="63"/>
      <c r="K7" s="53"/>
      <c r="L7" s="53"/>
      <c r="M7" s="53"/>
      <c r="N7" s="53"/>
      <c r="O7" s="53"/>
      <c r="P7" s="53"/>
      <c r="Q7" s="53"/>
      <c r="R7" s="53"/>
      <c r="S7" s="53"/>
      <c r="T7" s="53"/>
      <c r="U7" s="53"/>
      <c r="V7" s="53"/>
      <c r="W7" s="53"/>
      <c r="X7" s="53"/>
      <c r="Y7" s="53"/>
      <c r="Z7" s="53"/>
      <c r="AA7" s="53"/>
      <c r="AB7" s="53"/>
      <c r="AC7" s="53"/>
      <c r="AD7" s="53"/>
      <c r="AE7" s="53"/>
      <c r="AF7" s="53"/>
      <c r="AG7" s="53"/>
      <c r="AH7" s="53"/>
      <c r="AI7" s="56"/>
      <c r="AJ7" s="53"/>
      <c r="AK7" s="53"/>
      <c r="AL7" s="53"/>
      <c r="AM7" s="53"/>
      <c r="AN7" s="53"/>
      <c r="AO7" s="53"/>
      <c r="AP7" s="53"/>
      <c r="AQ7" s="53"/>
      <c r="AR7" s="53"/>
    </row>
    <row r="8" spans="1:93" s="52" customFormat="1" ht="18" customHeight="1">
      <c r="A8" s="53" t="s">
        <v>272</v>
      </c>
      <c r="B8" s="53"/>
      <c r="C8" s="53"/>
      <c r="D8" s="64"/>
      <c r="E8" s="64"/>
      <c r="F8" s="64"/>
      <c r="G8" s="64"/>
      <c r="H8" s="64"/>
      <c r="I8" s="64"/>
      <c r="J8" s="64"/>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row>
    <row r="9" spans="1:93" s="52" customFormat="1" ht="15" customHeight="1">
      <c r="A9" s="65"/>
      <c r="B9" s="65"/>
      <c r="C9" s="65"/>
      <c r="D9" s="65"/>
      <c r="E9" s="65"/>
      <c r="F9" s="65"/>
      <c r="G9" s="65"/>
      <c r="H9" s="65"/>
      <c r="I9" s="65"/>
      <c r="J9" s="65"/>
      <c r="T9" s="65"/>
      <c r="AD9" s="65"/>
      <c r="AE9" s="65"/>
      <c r="AF9" s="65"/>
      <c r="AG9" s="65"/>
      <c r="AH9" s="65"/>
      <c r="AI9" s="65"/>
      <c r="AJ9" s="65"/>
      <c r="AK9" s="65"/>
      <c r="AL9" s="65"/>
      <c r="AM9" s="65"/>
      <c r="AN9" s="65"/>
      <c r="AO9" s="65"/>
      <c r="AP9" s="65"/>
      <c r="AQ9" s="65"/>
      <c r="AR9" s="65"/>
    </row>
    <row r="10" spans="1:93" s="52" customFormat="1" ht="15" customHeight="1">
      <c r="A10" s="65"/>
      <c r="B10" s="65"/>
      <c r="C10" s="65"/>
      <c r="D10" s="65"/>
      <c r="E10" s="65"/>
      <c r="F10" s="65"/>
      <c r="G10" s="65"/>
      <c r="H10" s="65"/>
      <c r="I10" s="65"/>
      <c r="J10" s="65"/>
      <c r="T10" s="65"/>
      <c r="AD10" s="65"/>
      <c r="AE10" s="65"/>
      <c r="AF10" s="65"/>
      <c r="AG10" s="65"/>
      <c r="AH10" s="65"/>
      <c r="AI10" s="65"/>
      <c r="AJ10" s="65"/>
      <c r="AK10" s="65"/>
      <c r="AL10" s="65"/>
      <c r="AM10" s="65"/>
      <c r="AN10" s="65"/>
      <c r="AO10" s="65"/>
      <c r="AP10" s="65"/>
      <c r="AQ10" s="65"/>
      <c r="AR10" s="65"/>
    </row>
    <row r="11" spans="1:93" ht="21" customHeight="1">
      <c r="A11" s="66"/>
      <c r="B11" s="66"/>
      <c r="C11" s="66"/>
      <c r="D11" s="66"/>
      <c r="T11" s="70"/>
      <c r="U11" s="70"/>
      <c r="V11" s="70"/>
      <c r="W11" s="70"/>
      <c r="X11" s="71"/>
      <c r="Y11" s="71"/>
      <c r="Z11" s="71"/>
      <c r="AA11" s="71"/>
      <c r="AB11" s="71"/>
      <c r="AC11" s="71"/>
      <c r="AD11" s="71"/>
      <c r="AE11" s="71"/>
      <c r="AF11" s="71"/>
      <c r="AG11" s="71"/>
      <c r="AH11" s="71"/>
      <c r="AI11" s="71"/>
      <c r="AJ11" s="308" t="s">
        <v>143</v>
      </c>
      <c r="AK11" s="308"/>
      <c r="AL11" s="308"/>
      <c r="AM11" s="308"/>
      <c r="AN11" s="308"/>
      <c r="AO11" s="308"/>
      <c r="AP11" s="308"/>
      <c r="AQ11" s="308"/>
      <c r="AR11" s="308"/>
      <c r="AS11" s="71"/>
      <c r="AT11" s="309" t="s">
        <v>23</v>
      </c>
      <c r="AU11" s="309"/>
      <c r="AV11" s="309"/>
      <c r="AW11" s="309"/>
      <c r="AX11" s="309"/>
      <c r="AY11" s="309"/>
      <c r="AZ11" s="309"/>
      <c r="BA11" s="309"/>
      <c r="BB11" s="309"/>
      <c r="BC11" s="309"/>
      <c r="BD11" s="1214" t="str">
        <f>IF('様式第13｜完了実績報告書'!$BD$11&lt;&gt;"", '様式第13｜完了実績報告書'!$BD$11, "")</f>
        <v/>
      </c>
      <c r="BE11" s="1214"/>
      <c r="BF11" s="1214"/>
      <c r="BG11" s="1214"/>
      <c r="BH11" s="1214"/>
      <c r="BI11" s="312" t="s">
        <v>46</v>
      </c>
      <c r="BJ11" s="312"/>
      <c r="BK11" s="1214" t="str">
        <f>IF('様式第13｜完了実績報告書'!$BK$11&lt;&gt;"", '様式第13｜完了実績報告書'!$BK$11, "")</f>
        <v/>
      </c>
      <c r="BL11" s="1214"/>
      <c r="BM11" s="1214"/>
      <c r="BN11" s="1214"/>
      <c r="BO11" s="1214"/>
      <c r="BP11" s="75"/>
      <c r="BQ11" s="75"/>
      <c r="BR11" s="75"/>
      <c r="BS11" s="75"/>
      <c r="BT11" s="75"/>
      <c r="BU11" s="75"/>
      <c r="BV11" s="75"/>
      <c r="BW11" s="75"/>
      <c r="BX11" s="75"/>
      <c r="BY11" s="75"/>
      <c r="BZ11" s="75"/>
      <c r="CA11" s="75"/>
      <c r="CB11" s="75"/>
      <c r="CC11" s="75"/>
      <c r="CD11" s="75"/>
      <c r="CE11" s="75"/>
      <c r="CF11" s="75"/>
      <c r="CG11" s="75"/>
      <c r="CH11" s="75"/>
      <c r="CI11" s="75"/>
      <c r="CJ11" s="75"/>
      <c r="CK11" s="75"/>
      <c r="CL11" s="75"/>
    </row>
    <row r="12" spans="1:93" ht="41.25" customHeight="1">
      <c r="A12" s="73"/>
      <c r="B12" s="73"/>
      <c r="C12" s="73"/>
      <c r="D12" s="73"/>
      <c r="T12" s="74"/>
      <c r="U12" s="74"/>
      <c r="V12" s="74"/>
      <c r="W12" s="74"/>
      <c r="X12" s="71"/>
      <c r="Y12" s="71"/>
      <c r="Z12" s="71"/>
      <c r="AA12" s="71"/>
      <c r="AB12" s="71"/>
      <c r="AC12" s="71"/>
      <c r="AD12" s="71"/>
      <c r="AE12" s="71"/>
      <c r="AF12" s="71"/>
      <c r="AG12" s="71"/>
      <c r="AH12" s="71"/>
      <c r="AI12" s="71"/>
      <c r="AJ12" s="71"/>
      <c r="AK12" s="71"/>
      <c r="AL12" s="71"/>
      <c r="AM12" s="71"/>
      <c r="AN12" s="71"/>
      <c r="AO12" s="71"/>
      <c r="AP12" s="71"/>
      <c r="AQ12" s="71"/>
      <c r="AR12" s="75"/>
      <c r="AT12" s="309" t="s">
        <v>24</v>
      </c>
      <c r="AU12" s="309"/>
      <c r="AV12" s="309"/>
      <c r="AW12" s="309"/>
      <c r="AX12" s="309"/>
      <c r="AY12" s="309"/>
      <c r="AZ12" s="309"/>
      <c r="BA12" s="309"/>
      <c r="BB12" s="309"/>
      <c r="BC12" s="309"/>
      <c r="BD12" s="1215" t="str">
        <f>IF('様式第13｜完了実績報告書'!$BD$12&lt;&gt;"", '様式第13｜完了実績報告書'!$BD$12, "")</f>
        <v/>
      </c>
      <c r="BE12" s="1215"/>
      <c r="BF12" s="1215"/>
      <c r="BG12" s="1215"/>
      <c r="BH12" s="1215"/>
      <c r="BI12" s="1215"/>
      <c r="BJ12" s="1215"/>
      <c r="BK12" s="1215"/>
      <c r="BL12" s="1215" t="str">
        <f>IF('様式第13｜完了実績報告書'!$BL$12&lt;&gt;"", '様式第13｜完了実績報告書'!$BL$12, "")</f>
        <v/>
      </c>
      <c r="BM12" s="1215"/>
      <c r="BN12" s="1215"/>
      <c r="BO12" s="1215"/>
      <c r="BP12" s="1215"/>
      <c r="BQ12" s="1215"/>
      <c r="BR12" s="1215"/>
      <c r="BS12" s="1215"/>
      <c r="BT12" s="1215"/>
      <c r="BU12" s="1215"/>
      <c r="BV12" s="1215"/>
      <c r="BW12" s="1215"/>
      <c r="BX12" s="1215"/>
      <c r="BY12" s="1215"/>
      <c r="BZ12" s="1215"/>
      <c r="CA12" s="1215"/>
      <c r="CB12" s="1215"/>
      <c r="CC12" s="1215"/>
      <c r="CD12" s="1215"/>
      <c r="CE12" s="1215"/>
      <c r="CF12" s="1215"/>
      <c r="CG12" s="1215"/>
      <c r="CH12" s="1215"/>
      <c r="CI12" s="1215"/>
      <c r="CJ12" s="1215"/>
      <c r="CK12" s="1215"/>
      <c r="CL12" s="1215"/>
      <c r="CM12" s="110"/>
      <c r="CN12" s="110"/>
      <c r="CO12" s="193"/>
    </row>
    <row r="13" spans="1:93" ht="26.25" customHeight="1">
      <c r="A13" s="73"/>
      <c r="B13" s="73"/>
      <c r="C13" s="73"/>
      <c r="D13" s="73"/>
      <c r="T13" s="74"/>
      <c r="U13" s="74"/>
      <c r="V13" s="74"/>
      <c r="W13" s="74"/>
      <c r="X13" s="71"/>
      <c r="Y13" s="71"/>
      <c r="Z13" s="71"/>
      <c r="AA13" s="71"/>
      <c r="AB13" s="71"/>
      <c r="AC13" s="71"/>
      <c r="AD13" s="71"/>
      <c r="AE13" s="71"/>
      <c r="AF13" s="71"/>
      <c r="AG13" s="71"/>
      <c r="AH13" s="71"/>
      <c r="AI13" s="71"/>
      <c r="AJ13" s="71"/>
      <c r="AK13" s="71"/>
      <c r="AL13" s="71"/>
      <c r="AM13" s="71"/>
      <c r="AN13" s="71"/>
      <c r="AO13" s="71"/>
      <c r="AP13" s="71"/>
      <c r="AQ13" s="71"/>
      <c r="AR13" s="75"/>
      <c r="AT13" s="309"/>
      <c r="AU13" s="309"/>
      <c r="AV13" s="309"/>
      <c r="AW13" s="309"/>
      <c r="AX13" s="309"/>
      <c r="AY13" s="309"/>
      <c r="AZ13" s="309"/>
      <c r="BA13" s="309"/>
      <c r="BB13" s="309"/>
      <c r="BC13" s="309"/>
      <c r="BD13" s="1216" t="str">
        <f>IF('様式第13｜完了実績報告書'!$BD$13&lt;&gt;"", '様式第13｜完了実績報告書'!$BD$13, "")</f>
        <v/>
      </c>
      <c r="BE13" s="1216"/>
      <c r="BF13" s="1216"/>
      <c r="BG13" s="1216"/>
      <c r="BH13" s="1216"/>
      <c r="BI13" s="1216"/>
      <c r="BJ13" s="1216"/>
      <c r="BK13" s="1216"/>
      <c r="BL13" s="1216"/>
      <c r="BM13" s="1216"/>
      <c r="BN13" s="1216"/>
      <c r="BO13" s="1216"/>
      <c r="BP13" s="1216"/>
      <c r="BQ13" s="1216"/>
      <c r="BR13" s="1216"/>
      <c r="BS13" s="1216"/>
      <c r="BT13" s="1216"/>
      <c r="BU13" s="1216"/>
      <c r="BV13" s="1216"/>
      <c r="BW13" s="1216"/>
      <c r="BX13" s="1216"/>
      <c r="BY13" s="1216"/>
      <c r="BZ13" s="1216"/>
      <c r="CA13" s="1216"/>
      <c r="CB13" s="1216"/>
      <c r="CC13" s="1216"/>
      <c r="CD13" s="1216"/>
      <c r="CE13" s="1216"/>
      <c r="CF13" s="1216"/>
      <c r="CG13" s="1216"/>
      <c r="CH13" s="1216"/>
      <c r="CI13" s="1216"/>
      <c r="CJ13" s="1216"/>
      <c r="CK13" s="1216"/>
      <c r="CL13" s="1216"/>
      <c r="CM13" s="110"/>
      <c r="CN13" s="110"/>
      <c r="CO13" s="193"/>
    </row>
    <row r="14" spans="1:93" ht="15" customHeight="1">
      <c r="A14" s="73"/>
      <c r="B14" s="73"/>
      <c r="C14" s="73"/>
      <c r="D14" s="73"/>
      <c r="T14" s="74"/>
      <c r="U14" s="74"/>
      <c r="V14" s="74"/>
      <c r="W14" s="74"/>
      <c r="X14" s="71"/>
      <c r="Y14" s="71"/>
      <c r="Z14" s="71"/>
      <c r="AA14" s="71"/>
      <c r="AB14" s="71"/>
      <c r="AC14" s="71"/>
      <c r="AD14" s="71"/>
      <c r="AE14" s="71"/>
      <c r="AF14" s="71"/>
      <c r="AG14" s="71"/>
      <c r="AH14" s="71"/>
      <c r="AI14" s="71"/>
      <c r="AJ14" s="71"/>
      <c r="AK14" s="71"/>
      <c r="AL14" s="71"/>
      <c r="AM14" s="71"/>
      <c r="AN14" s="71"/>
      <c r="AO14" s="71"/>
      <c r="AP14" s="71"/>
      <c r="AQ14" s="71"/>
      <c r="AR14" s="75"/>
      <c r="AT14" s="320" t="s">
        <v>25</v>
      </c>
      <c r="AU14" s="320"/>
      <c r="AV14" s="320"/>
      <c r="AW14" s="320"/>
      <c r="AX14" s="320"/>
      <c r="AY14" s="320"/>
      <c r="AZ14" s="320"/>
      <c r="BA14" s="320"/>
      <c r="BB14" s="320"/>
      <c r="BC14" s="320"/>
      <c r="BD14" s="1212" t="str">
        <f>IF('様式第13｜完了実績報告書'!$BD$14&lt;&gt;"", '様式第13｜完了実績報告書'!$BD$14, "")</f>
        <v/>
      </c>
      <c r="BE14" s="1212"/>
      <c r="BF14" s="1212"/>
      <c r="BG14" s="1212"/>
      <c r="BH14" s="1212"/>
      <c r="BI14" s="1212"/>
      <c r="BJ14" s="1212"/>
      <c r="BK14" s="1212"/>
      <c r="BL14" s="1212"/>
      <c r="BM14" s="1212"/>
      <c r="BN14" s="1212"/>
      <c r="BO14" s="1212"/>
      <c r="BP14" s="1212"/>
      <c r="BQ14" s="1212"/>
      <c r="BR14" s="1212"/>
      <c r="BS14" s="1212"/>
      <c r="BT14" s="1212"/>
      <c r="BU14" s="1212"/>
      <c r="BV14" s="1212"/>
      <c r="BW14" s="1212"/>
      <c r="BX14" s="1212"/>
      <c r="BY14" s="1212"/>
      <c r="BZ14" s="1212"/>
      <c r="CA14" s="1212"/>
      <c r="CB14" s="1212"/>
      <c r="CC14" s="1212"/>
      <c r="CD14" s="1212"/>
      <c r="CE14" s="1212"/>
      <c r="CF14" s="1212"/>
      <c r="CG14" s="1212"/>
      <c r="CH14" s="1212"/>
      <c r="CI14" s="1212"/>
      <c r="CJ14" s="1212"/>
      <c r="CK14" s="70"/>
      <c r="CL14" s="70"/>
      <c r="CM14" s="70"/>
      <c r="CN14" s="70"/>
    </row>
    <row r="15" spans="1:93" ht="26.25" customHeight="1">
      <c r="A15" s="73"/>
      <c r="B15" s="73"/>
      <c r="C15" s="73"/>
      <c r="D15" s="73"/>
      <c r="T15" s="74"/>
      <c r="U15" s="74"/>
      <c r="V15" s="74"/>
      <c r="W15" s="74"/>
      <c r="X15" s="71"/>
      <c r="Y15" s="71"/>
      <c r="Z15" s="71"/>
      <c r="AA15" s="71"/>
      <c r="AB15" s="71"/>
      <c r="AC15" s="71"/>
      <c r="AD15" s="71"/>
      <c r="AE15" s="71"/>
      <c r="AF15" s="71"/>
      <c r="AG15" s="71"/>
      <c r="AH15" s="71"/>
      <c r="AI15" s="71"/>
      <c r="AJ15" s="71"/>
      <c r="AK15" s="71"/>
      <c r="AL15" s="71"/>
      <c r="AM15" s="71"/>
      <c r="AN15" s="71"/>
      <c r="AO15" s="71"/>
      <c r="AP15" s="71"/>
      <c r="AQ15" s="71"/>
      <c r="AR15" s="75"/>
      <c r="AT15" s="309" t="s">
        <v>26</v>
      </c>
      <c r="AU15" s="309"/>
      <c r="AV15" s="309"/>
      <c r="AW15" s="309"/>
      <c r="AX15" s="309"/>
      <c r="AY15" s="309"/>
      <c r="AZ15" s="309"/>
      <c r="BA15" s="309"/>
      <c r="BB15" s="309"/>
      <c r="BC15" s="309"/>
      <c r="BD15" s="1217" t="str">
        <f>IF('様式第13｜完了実績報告書'!$BD$15&lt;&gt;"", '様式第13｜完了実績報告書'!$BD$15, "")</f>
        <v/>
      </c>
      <c r="BE15" s="1217"/>
      <c r="BF15" s="1217"/>
      <c r="BG15" s="1217"/>
      <c r="BH15" s="1217"/>
      <c r="BI15" s="1217"/>
      <c r="BJ15" s="1217"/>
      <c r="BK15" s="1217"/>
      <c r="BL15" s="1217"/>
      <c r="BM15" s="1217"/>
      <c r="BN15" s="1217"/>
      <c r="BO15" s="1217"/>
      <c r="BP15" s="1217"/>
      <c r="BQ15" s="1217"/>
      <c r="BR15" s="1217"/>
      <c r="BS15" s="1217"/>
      <c r="BT15" s="1217"/>
      <c r="BU15" s="1217"/>
      <c r="BV15" s="1217"/>
      <c r="BW15" s="1217"/>
      <c r="BX15" s="1217"/>
      <c r="BY15" s="1217"/>
      <c r="BZ15" s="1217"/>
      <c r="CA15" s="1217"/>
      <c r="CB15" s="1217"/>
      <c r="CC15" s="1217"/>
      <c r="CD15" s="1217"/>
      <c r="CE15" s="1217"/>
      <c r="CF15" s="1217"/>
      <c r="CG15" s="1217"/>
      <c r="CH15" s="1217"/>
      <c r="CI15" s="1217"/>
      <c r="CJ15" s="1217"/>
      <c r="CK15" s="388"/>
      <c r="CL15" s="388"/>
      <c r="CM15" s="388"/>
      <c r="CN15" s="388"/>
      <c r="CO15" s="193"/>
    </row>
    <row r="16" spans="1:93" ht="20.100000000000001" customHeight="1">
      <c r="A16" s="66"/>
      <c r="B16" s="66"/>
      <c r="C16" s="66"/>
      <c r="D16" s="66"/>
      <c r="E16" s="66"/>
      <c r="F16" s="66"/>
      <c r="G16" s="66"/>
      <c r="H16" s="66"/>
      <c r="I16" s="66"/>
      <c r="J16" s="66"/>
      <c r="T16" s="66"/>
      <c r="AD16" s="66"/>
      <c r="AE16" s="66"/>
      <c r="AF16" s="66"/>
      <c r="AG16" s="66"/>
      <c r="AH16" s="66"/>
      <c r="AI16" s="66"/>
      <c r="AJ16" s="66"/>
      <c r="AK16" s="66"/>
      <c r="AL16" s="66"/>
      <c r="AM16" s="66"/>
      <c r="AN16" s="66"/>
      <c r="AO16" s="66"/>
      <c r="AP16" s="66"/>
      <c r="AQ16" s="66"/>
      <c r="AR16" s="66"/>
    </row>
    <row r="17" spans="1:92" ht="20.100000000000001" customHeight="1">
      <c r="A17" s="66"/>
      <c r="B17" s="66"/>
      <c r="C17" s="66"/>
      <c r="D17" s="66"/>
      <c r="E17" s="66"/>
      <c r="F17" s="66"/>
      <c r="G17" s="66"/>
      <c r="H17" s="66"/>
      <c r="I17" s="66"/>
      <c r="J17" s="66"/>
      <c r="T17" s="66"/>
      <c r="AD17" s="66"/>
      <c r="AE17" s="66"/>
      <c r="AF17" s="66"/>
      <c r="AG17" s="66"/>
      <c r="AH17" s="66"/>
      <c r="AI17" s="66"/>
      <c r="AJ17" s="66"/>
      <c r="AK17" s="66"/>
      <c r="AL17" s="66"/>
      <c r="AM17" s="66"/>
      <c r="AN17" s="66"/>
      <c r="AO17" s="66"/>
      <c r="AP17" s="66"/>
      <c r="AQ17" s="66"/>
      <c r="AR17" s="66"/>
    </row>
    <row r="18" spans="1:92" ht="20.100000000000001" customHeight="1">
      <c r="A18" s="66"/>
      <c r="B18" s="66"/>
      <c r="C18" s="66"/>
      <c r="D18" s="66"/>
      <c r="E18" s="66"/>
      <c r="F18" s="66"/>
      <c r="G18" s="66"/>
      <c r="H18" s="66"/>
      <c r="I18" s="66"/>
      <c r="J18" s="66"/>
      <c r="T18" s="66"/>
      <c r="AD18" s="66"/>
      <c r="AE18" s="66"/>
      <c r="AF18" s="66"/>
      <c r="AG18" s="66"/>
      <c r="AH18" s="66"/>
      <c r="AI18" s="66"/>
      <c r="AJ18" s="66"/>
      <c r="AK18" s="66"/>
      <c r="AL18" s="66"/>
      <c r="AM18" s="66"/>
      <c r="AN18" s="66"/>
      <c r="AO18" s="66"/>
      <c r="AP18" s="66"/>
      <c r="AQ18" s="66"/>
      <c r="AR18" s="66"/>
    </row>
    <row r="19" spans="1:92" ht="20.100000000000001" customHeight="1">
      <c r="A19" s="66"/>
      <c r="B19" s="66"/>
      <c r="C19" s="66"/>
      <c r="D19" s="66"/>
      <c r="E19" s="66"/>
      <c r="F19" s="66"/>
      <c r="G19" s="66"/>
      <c r="H19" s="66"/>
      <c r="I19" s="66"/>
      <c r="J19" s="66"/>
      <c r="T19" s="66"/>
      <c r="AD19" s="66"/>
      <c r="AE19" s="66"/>
      <c r="AF19" s="66"/>
      <c r="AG19" s="66"/>
      <c r="AH19" s="66"/>
      <c r="AI19" s="66"/>
      <c r="AJ19" s="66"/>
      <c r="AK19" s="66"/>
      <c r="AL19" s="66"/>
      <c r="AM19" s="66"/>
      <c r="AN19" s="66"/>
      <c r="AO19" s="66"/>
      <c r="AP19" s="66"/>
      <c r="AQ19" s="66"/>
      <c r="AR19" s="66"/>
    </row>
    <row r="20" spans="1:92" ht="20.100000000000001" customHeight="1">
      <c r="A20" s="66"/>
      <c r="B20" s="66"/>
      <c r="C20" s="66"/>
      <c r="D20" s="66"/>
      <c r="E20" s="66"/>
      <c r="F20" s="66"/>
      <c r="G20" s="66"/>
      <c r="H20" s="66"/>
      <c r="I20" s="66"/>
      <c r="J20" s="66"/>
      <c r="T20" s="66"/>
      <c r="AD20" s="66"/>
      <c r="AE20" s="66"/>
      <c r="AF20" s="66"/>
      <c r="AG20" s="66"/>
      <c r="AH20" s="66"/>
      <c r="AI20" s="66"/>
      <c r="AJ20" s="66"/>
      <c r="AK20" s="66"/>
      <c r="AL20" s="66"/>
      <c r="AM20" s="66"/>
      <c r="AN20" s="66"/>
      <c r="AO20" s="66"/>
      <c r="AP20" s="66"/>
      <c r="AQ20" s="66"/>
      <c r="AR20" s="66"/>
    </row>
    <row r="21" spans="1:92" ht="20.100000000000001" customHeight="1">
      <c r="A21" s="66"/>
      <c r="B21" s="66"/>
      <c r="C21" s="66"/>
      <c r="D21" s="66"/>
      <c r="E21" s="66"/>
      <c r="F21" s="66"/>
      <c r="G21" s="66"/>
      <c r="H21" s="66"/>
      <c r="I21" s="66"/>
      <c r="J21" s="66"/>
      <c r="T21" s="66"/>
      <c r="AD21" s="66"/>
      <c r="AE21" s="66"/>
      <c r="AF21" s="66"/>
      <c r="AG21" s="66"/>
      <c r="AH21" s="66"/>
      <c r="AI21" s="66"/>
      <c r="AJ21" s="66"/>
      <c r="AK21" s="66"/>
      <c r="AL21" s="66"/>
      <c r="AM21" s="66"/>
      <c r="AN21" s="66"/>
      <c r="AO21" s="66"/>
      <c r="AP21" s="66"/>
      <c r="AQ21" s="66"/>
      <c r="AR21" s="66"/>
    </row>
    <row r="22" spans="1:92" ht="20.100000000000001" customHeight="1">
      <c r="A22" s="73"/>
      <c r="B22" s="73"/>
      <c r="C22" s="73"/>
      <c r="D22" s="73"/>
      <c r="T22" s="74"/>
      <c r="U22" s="74"/>
      <c r="V22" s="74"/>
      <c r="W22" s="74"/>
      <c r="X22" s="71"/>
      <c r="Y22" s="71"/>
      <c r="Z22" s="71"/>
      <c r="AA22" s="71"/>
      <c r="AB22" s="71"/>
      <c r="AC22" s="71"/>
      <c r="AD22" s="71"/>
      <c r="AE22" s="71"/>
      <c r="AF22" s="71"/>
      <c r="AG22" s="71"/>
      <c r="AH22" s="71"/>
      <c r="AI22" s="71"/>
      <c r="AJ22" s="71"/>
      <c r="AK22" s="71"/>
      <c r="AL22" s="71"/>
      <c r="AM22" s="71"/>
      <c r="AN22" s="71"/>
      <c r="AO22" s="71"/>
      <c r="AP22" s="71"/>
      <c r="AQ22" s="71"/>
      <c r="AR22" s="75"/>
      <c r="AT22" s="72"/>
      <c r="AU22" s="72"/>
      <c r="AV22" s="72"/>
      <c r="AW22" s="72"/>
      <c r="AX22" s="72"/>
      <c r="AY22" s="72"/>
      <c r="AZ22" s="72"/>
      <c r="BA22" s="72"/>
      <c r="BB22" s="72"/>
      <c r="BC22" s="72"/>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row>
    <row r="23" spans="1:92" s="52" customFormat="1" ht="20.100000000000001" customHeight="1">
      <c r="A23" s="78"/>
      <c r="B23" s="78"/>
      <c r="C23" s="78"/>
      <c r="D23" s="78"/>
      <c r="G23" s="79"/>
      <c r="H23" s="79"/>
      <c r="T23" s="78"/>
      <c r="U23" s="78"/>
      <c r="V23" s="78"/>
      <c r="W23" s="65"/>
      <c r="X23" s="80"/>
      <c r="Y23" s="80"/>
      <c r="Z23" s="80"/>
      <c r="AA23" s="80"/>
      <c r="AB23" s="80"/>
      <c r="AC23" s="80"/>
      <c r="AD23" s="80"/>
      <c r="AE23" s="80"/>
      <c r="AF23" s="80"/>
      <c r="AG23" s="80"/>
      <c r="AH23" s="80"/>
      <c r="AI23" s="80"/>
      <c r="AJ23" s="80"/>
      <c r="AK23" s="80"/>
      <c r="AL23" s="80"/>
      <c r="AM23" s="80"/>
      <c r="AN23" s="80"/>
      <c r="AO23" s="80"/>
      <c r="AP23" s="80"/>
      <c r="AQ23" s="80"/>
      <c r="AR23" s="53"/>
      <c r="AT23" s="81"/>
      <c r="AU23" s="81"/>
      <c r="AV23" s="81"/>
      <c r="AW23" s="81"/>
      <c r="AX23" s="81"/>
      <c r="AY23" s="81"/>
      <c r="AZ23" s="81"/>
      <c r="BA23" s="81"/>
      <c r="BB23" s="81"/>
      <c r="BC23" s="81"/>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54"/>
      <c r="CN23" s="54"/>
    </row>
    <row r="24" spans="1:92" s="52" customFormat="1" ht="20.100000000000001" customHeight="1">
      <c r="A24" s="78"/>
      <c r="B24" s="78"/>
      <c r="C24" s="78"/>
      <c r="D24" s="78"/>
      <c r="G24" s="79"/>
      <c r="H24" s="79"/>
      <c r="T24" s="78"/>
      <c r="U24" s="78"/>
      <c r="V24" s="78"/>
      <c r="W24" s="65"/>
      <c r="X24" s="80"/>
      <c r="Y24" s="80"/>
      <c r="Z24" s="80"/>
      <c r="AA24" s="80"/>
      <c r="AB24" s="80"/>
      <c r="AC24" s="80"/>
      <c r="AD24" s="80"/>
      <c r="AE24" s="80"/>
      <c r="AF24" s="80"/>
      <c r="AG24" s="80"/>
      <c r="AH24" s="80"/>
      <c r="AI24" s="80"/>
      <c r="AJ24" s="80"/>
      <c r="AK24" s="80"/>
      <c r="AL24" s="80"/>
      <c r="AM24" s="80"/>
      <c r="AN24" s="80"/>
      <c r="AO24" s="80"/>
      <c r="AP24" s="80"/>
      <c r="AQ24" s="80"/>
      <c r="AR24" s="53"/>
      <c r="AT24" s="81"/>
      <c r="AU24" s="81"/>
      <c r="AV24" s="81"/>
      <c r="AW24" s="81"/>
      <c r="AX24" s="81"/>
      <c r="AY24" s="81"/>
      <c r="AZ24" s="81"/>
      <c r="BA24" s="81"/>
      <c r="BB24" s="81"/>
      <c r="BC24" s="81"/>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54"/>
      <c r="CN24" s="54"/>
    </row>
    <row r="25" spans="1:92" s="52" customFormat="1" ht="20.100000000000001" customHeight="1">
      <c r="X25" s="80"/>
      <c r="Y25" s="80"/>
      <c r="Z25" s="80"/>
      <c r="AA25" s="80"/>
      <c r="AB25" s="80"/>
      <c r="AN25" s="80"/>
      <c r="AO25" s="80"/>
      <c r="AP25" s="80"/>
      <c r="AQ25" s="80"/>
      <c r="AR25" s="53"/>
    </row>
    <row r="26" spans="1:92" s="52" customFormat="1" ht="24.75" customHeight="1">
      <c r="A26" s="311"/>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row>
    <row r="27" spans="1:92" s="52" customFormat="1" ht="24.75" customHeight="1">
      <c r="A27" s="325" t="s">
        <v>60</v>
      </c>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5"/>
      <c r="BS27" s="325"/>
      <c r="BT27" s="325"/>
      <c r="BU27" s="325"/>
      <c r="BV27" s="325"/>
      <c r="BW27" s="325"/>
      <c r="BX27" s="325"/>
      <c r="BY27" s="325"/>
      <c r="BZ27" s="325"/>
      <c r="CA27" s="325"/>
      <c r="CB27" s="325"/>
      <c r="CC27" s="325"/>
      <c r="CD27" s="325"/>
      <c r="CE27" s="325"/>
      <c r="CF27" s="325"/>
      <c r="CG27" s="325"/>
      <c r="CH27" s="325"/>
      <c r="CI27" s="325"/>
      <c r="CJ27" s="325"/>
      <c r="CK27" s="325"/>
      <c r="CL27" s="325"/>
      <c r="CM27" s="325"/>
      <c r="CN27" s="325"/>
    </row>
    <row r="28" spans="1:92" s="52" customFormat="1" ht="24.75" customHeight="1">
      <c r="A28" s="325" t="s">
        <v>284</v>
      </c>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c r="CJ28" s="325"/>
      <c r="CK28" s="325"/>
      <c r="CL28" s="325"/>
      <c r="CM28" s="325"/>
      <c r="CN28" s="325"/>
    </row>
    <row r="29" spans="1:92" s="52" customFormat="1" ht="24.75" customHeight="1">
      <c r="A29" s="311" t="s">
        <v>160</v>
      </c>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row>
    <row r="30" spans="1:92" s="52" customFormat="1" ht="36" customHeight="1">
      <c r="A30" s="82"/>
      <c r="B30" s="82"/>
      <c r="C30" s="82"/>
      <c r="F30" s="60"/>
      <c r="G30" s="83"/>
      <c r="H30" s="83"/>
      <c r="I30" s="60"/>
      <c r="J30" s="60"/>
    </row>
    <row r="31" spans="1:92" s="52" customFormat="1" ht="29.25" customHeight="1">
      <c r="A31" s="220"/>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0"/>
      <c r="CF31" s="220"/>
      <c r="CG31" s="220"/>
      <c r="CH31" s="220"/>
      <c r="CI31" s="220"/>
      <c r="CJ31" s="220"/>
      <c r="CK31" s="220"/>
      <c r="CL31" s="220"/>
      <c r="CM31" s="220"/>
      <c r="CN31" s="220"/>
    </row>
    <row r="32" spans="1:92" s="52" customFormat="1" ht="28.2" customHeight="1">
      <c r="A32" s="298"/>
      <c r="B32" s="298"/>
      <c r="C32" s="299" t="s">
        <v>195</v>
      </c>
      <c r="D32" s="299"/>
      <c r="E32" s="299"/>
      <c r="F32" s="299"/>
      <c r="G32" s="299"/>
      <c r="H32" s="299" t="str">
        <f>IF('様式第13｜完了実績報告書'!$H$34&lt;&gt;"",'様式第13｜完了実績報告書'!$H$34,"")</f>
        <v/>
      </c>
      <c r="I32" s="299"/>
      <c r="J32" s="299"/>
      <c r="K32" s="299"/>
      <c r="L32" s="299" t="s">
        <v>122</v>
      </c>
      <c r="M32" s="299"/>
      <c r="N32" s="299"/>
      <c r="O32" s="299" t="str">
        <f>IF('様式第13｜完了実績報告書'!$O$34&lt;&gt;"",'様式第13｜完了実績報告書'!$O$34,"")</f>
        <v/>
      </c>
      <c r="P32" s="299"/>
      <c r="Q32" s="299"/>
      <c r="R32" s="299"/>
      <c r="S32" s="299"/>
      <c r="T32" s="299" t="s">
        <v>145</v>
      </c>
      <c r="U32" s="299"/>
      <c r="V32" s="299"/>
      <c r="W32" s="299" t="str">
        <f>IF('様式第13｜完了実績報告書'!$W$34&lt;&gt;"",'様式第13｜完了実績報告書'!$W$34,"")</f>
        <v/>
      </c>
      <c r="X32" s="299"/>
      <c r="Y32" s="299"/>
      <c r="Z32" s="299"/>
      <c r="AA32" s="299"/>
      <c r="AB32" s="299" t="s">
        <v>196</v>
      </c>
      <c r="AC32" s="299"/>
      <c r="AD32" s="299"/>
      <c r="AE32" s="302" t="s">
        <v>197</v>
      </c>
      <c r="AF32" s="302"/>
      <c r="AG32" s="302"/>
      <c r="AH32" s="302"/>
      <c r="AI32" s="302"/>
      <c r="AJ32" s="302"/>
      <c r="AK32" s="302"/>
      <c r="AL32" s="302"/>
      <c r="AM32" s="302"/>
      <c r="AN32" s="302"/>
      <c r="AO32" s="302"/>
      <c r="AP32" s="302"/>
      <c r="AQ32" s="302"/>
      <c r="AR32" s="302"/>
      <c r="AS32" s="302"/>
      <c r="AT32" s="302"/>
      <c r="AU32" s="302"/>
      <c r="AV32" s="302"/>
      <c r="AW32" s="299" t="s">
        <v>198</v>
      </c>
      <c r="AX32" s="299"/>
      <c r="AY32" s="299"/>
      <c r="AZ32" s="299"/>
      <c r="BA32" s="299"/>
      <c r="BB32" s="299"/>
      <c r="BC32" s="299"/>
      <c r="BD32" s="299"/>
      <c r="BE32" s="299"/>
      <c r="BF32" s="1218" t="str">
        <f>IF('様式第13｜完了実績報告書'!$BF$34&lt;&gt;"",'様式第13｜完了実績報告書'!$BF$34,"")</f>
        <v/>
      </c>
      <c r="BG32" s="1218"/>
      <c r="BH32" s="1218"/>
      <c r="BI32" s="1218"/>
      <c r="BJ32" s="1218"/>
      <c r="BK32" s="1218"/>
      <c r="BL32" s="1218"/>
      <c r="BM32" s="1218"/>
      <c r="BN32" s="299" t="s">
        <v>199</v>
      </c>
      <c r="BO32" s="299"/>
      <c r="BP32" s="299"/>
      <c r="BQ32" s="1218" t="str">
        <f>IF('様式第13｜完了実績報告書'!$BQ$34&lt;&gt;"",'様式第13｜完了実績報告書'!$BQ$34,"")</f>
        <v/>
      </c>
      <c r="BR32" s="1218"/>
      <c r="BS32" s="1218"/>
      <c r="BT32" s="1218"/>
      <c r="BU32" s="1218"/>
      <c r="BV32" s="1218"/>
      <c r="BW32" s="304" t="s">
        <v>200</v>
      </c>
      <c r="BX32" s="304"/>
      <c r="BY32" s="304"/>
      <c r="BZ32" s="304"/>
      <c r="CA32" s="304"/>
      <c r="CB32" s="304"/>
      <c r="CC32" s="304"/>
      <c r="CD32" s="304"/>
      <c r="CE32" s="304"/>
      <c r="CF32" s="304"/>
      <c r="CG32" s="304"/>
      <c r="CH32" s="304"/>
      <c r="CI32" s="304"/>
      <c r="CJ32" s="304"/>
      <c r="CK32" s="304"/>
      <c r="CL32" s="304"/>
      <c r="CM32" s="304"/>
      <c r="CN32" s="304"/>
    </row>
    <row r="33" spans="1:92" ht="29.25" customHeight="1">
      <c r="A33" s="396" t="s">
        <v>293</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396"/>
      <c r="BI33" s="396"/>
      <c r="BJ33" s="396"/>
      <c r="BK33" s="396"/>
      <c r="BL33" s="396"/>
      <c r="BM33" s="396"/>
      <c r="BN33" s="396"/>
      <c r="BO33" s="396"/>
      <c r="BP33" s="396"/>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396"/>
      <c r="CN33" s="396"/>
    </row>
    <row r="34" spans="1:92" ht="29.25" customHeight="1">
      <c r="A34" s="396"/>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c r="AS34" s="396"/>
      <c r="AT34" s="396"/>
      <c r="AU34" s="396"/>
      <c r="AV34" s="396"/>
      <c r="AW34" s="396"/>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396"/>
      <c r="BY34" s="396"/>
      <c r="BZ34" s="396"/>
      <c r="CA34" s="396"/>
      <c r="CB34" s="396"/>
      <c r="CC34" s="396"/>
      <c r="CD34" s="396"/>
      <c r="CE34" s="396"/>
      <c r="CF34" s="396"/>
      <c r="CG34" s="396"/>
      <c r="CH34" s="396"/>
      <c r="CI34" s="396"/>
      <c r="CJ34" s="396"/>
      <c r="CK34" s="396"/>
      <c r="CL34" s="396"/>
      <c r="CM34" s="396"/>
      <c r="CN34" s="396"/>
    </row>
    <row r="35" spans="1:92" ht="28.2" customHeight="1">
      <c r="A35" s="396"/>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c r="CG35" s="396"/>
      <c r="CH35" s="396"/>
      <c r="CI35" s="396"/>
      <c r="CJ35" s="396"/>
      <c r="CK35" s="396"/>
      <c r="CL35" s="396"/>
      <c r="CM35" s="396"/>
      <c r="CN35" s="396"/>
    </row>
    <row r="36" spans="1:92" ht="28.2" customHeight="1">
      <c r="A36" s="298" t="s">
        <v>188</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c r="CB36" s="298"/>
      <c r="CC36" s="298"/>
      <c r="CD36" s="298"/>
      <c r="CE36" s="298"/>
      <c r="CF36" s="298"/>
      <c r="CG36" s="298"/>
      <c r="CH36" s="298"/>
      <c r="CI36" s="298"/>
      <c r="CJ36" s="298"/>
      <c r="CK36" s="298"/>
      <c r="CL36" s="298"/>
      <c r="CM36" s="298"/>
      <c r="CN36" s="298"/>
    </row>
    <row r="37" spans="1:92" ht="28.2" customHeight="1">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row>
    <row r="38" spans="1:92" ht="28.2" customHeight="1">
      <c r="A38" s="111"/>
      <c r="B38" s="111"/>
      <c r="C38" s="232" t="s">
        <v>182</v>
      </c>
      <c r="D38" s="111"/>
      <c r="E38" s="111"/>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6"/>
      <c r="AX38" s="86"/>
      <c r="AY38" s="86"/>
      <c r="AZ38" s="86"/>
      <c r="BA38" s="86"/>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8"/>
      <c r="CE38" s="88"/>
      <c r="CF38" s="88"/>
      <c r="CG38" s="88"/>
      <c r="CH38" s="88"/>
      <c r="CI38" s="88"/>
      <c r="CJ38" s="88"/>
      <c r="CK38" s="88"/>
      <c r="CL38" s="88"/>
      <c r="CM38" s="88"/>
      <c r="CN38" s="88"/>
    </row>
    <row r="39" spans="1:92" ht="28.2" customHeight="1">
      <c r="A39" s="111"/>
      <c r="B39" s="111"/>
      <c r="C39" s="232" t="s">
        <v>189</v>
      </c>
      <c r="D39" s="111"/>
      <c r="E39" s="111"/>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6"/>
      <c r="AX39" s="86"/>
      <c r="AY39" s="86"/>
      <c r="AZ39" s="86"/>
      <c r="BA39" s="86"/>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8"/>
      <c r="CE39" s="88"/>
      <c r="CF39" s="88"/>
      <c r="CG39" s="88"/>
      <c r="CH39" s="88"/>
      <c r="CI39" s="88"/>
      <c r="CJ39" s="88"/>
      <c r="CK39" s="88"/>
      <c r="CL39" s="88"/>
      <c r="CM39" s="88"/>
      <c r="CN39" s="88"/>
    </row>
    <row r="40" spans="1:92" ht="28.2" customHeight="1">
      <c r="A40" s="87"/>
      <c r="B40" s="87"/>
      <c r="C40" s="232" t="s">
        <v>190</v>
      </c>
      <c r="D40" s="87"/>
      <c r="E40" s="87"/>
      <c r="F40" s="87"/>
      <c r="G40" s="87"/>
      <c r="H40" s="87"/>
      <c r="I40" s="87"/>
      <c r="J40" s="87"/>
      <c r="K40" s="87"/>
      <c r="L40" s="87"/>
      <c r="M40" s="87"/>
      <c r="N40" s="87"/>
      <c r="O40" s="87"/>
      <c r="P40" s="87"/>
      <c r="Q40" s="87"/>
      <c r="R40" s="87"/>
      <c r="S40" s="87"/>
      <c r="T40" s="87"/>
      <c r="U40" s="87"/>
      <c r="V40" s="87"/>
      <c r="W40" s="87"/>
      <c r="X40" s="87"/>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87"/>
      <c r="BQ40" s="87"/>
      <c r="BR40" s="87"/>
      <c r="BS40" s="87"/>
      <c r="BT40" s="87"/>
      <c r="BU40" s="87"/>
      <c r="BV40" s="87"/>
      <c r="BW40" s="87"/>
      <c r="BX40" s="87"/>
      <c r="BY40" s="87"/>
      <c r="BZ40" s="87"/>
      <c r="CA40" s="87"/>
      <c r="CB40" s="87"/>
      <c r="CC40" s="87"/>
      <c r="CD40" s="87"/>
      <c r="CE40" s="87"/>
      <c r="CF40" s="87"/>
      <c r="CG40" s="87"/>
      <c r="CH40" s="87"/>
      <c r="CI40" s="87"/>
      <c r="CJ40" s="87"/>
      <c r="CK40" s="87"/>
      <c r="CL40" s="87"/>
      <c r="CM40" s="87"/>
      <c r="CN40" s="87"/>
    </row>
    <row r="41" spans="1:92" ht="28.2"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row>
    <row r="42" spans="1:92" ht="28.2" customHeight="1">
      <c r="A42" s="84"/>
      <c r="B42" s="84"/>
      <c r="C42" s="84"/>
      <c r="D42" s="84"/>
      <c r="E42" s="84"/>
      <c r="F42" s="84"/>
      <c r="G42" s="84"/>
      <c r="H42" s="84"/>
      <c r="I42" s="84"/>
      <c r="J42" s="84"/>
      <c r="K42" s="84"/>
      <c r="L42" s="84"/>
      <c r="M42" s="84"/>
      <c r="N42" s="84"/>
      <c r="O42" s="89"/>
      <c r="P42" s="89"/>
      <c r="Q42" s="89"/>
      <c r="R42" s="89"/>
      <c r="S42" s="89"/>
      <c r="T42" s="67"/>
      <c r="U42" s="67"/>
      <c r="V42" s="67"/>
      <c r="W42" s="67"/>
      <c r="X42" s="67"/>
      <c r="Y42" s="89"/>
      <c r="Z42" s="89"/>
      <c r="AA42" s="89"/>
      <c r="AB42" s="89"/>
      <c r="AC42" s="67"/>
      <c r="AD42" s="67"/>
      <c r="AE42" s="67"/>
      <c r="AF42" s="67"/>
      <c r="AG42" s="67"/>
      <c r="AH42" s="89"/>
      <c r="AI42" s="89"/>
      <c r="AJ42" s="89"/>
      <c r="AK42" s="89"/>
      <c r="AL42" s="67"/>
      <c r="AM42" s="67"/>
      <c r="AN42" s="67"/>
      <c r="AO42" s="67"/>
      <c r="AP42" s="67"/>
      <c r="AQ42" s="89"/>
      <c r="AR42" s="89"/>
      <c r="AS42" s="89"/>
      <c r="AT42" s="89"/>
      <c r="AV42" s="84"/>
      <c r="AW42" s="84"/>
      <c r="AX42" s="84"/>
      <c r="AY42" s="84"/>
      <c r="AZ42" s="84"/>
      <c r="BA42" s="84"/>
      <c r="BB42" s="84"/>
      <c r="BC42" s="84"/>
      <c r="BD42" s="84"/>
      <c r="BE42" s="84"/>
      <c r="BF42" s="84"/>
      <c r="BG42" s="84"/>
      <c r="BH42" s="87"/>
      <c r="BM42" s="87"/>
      <c r="BN42" s="87"/>
      <c r="BO42" s="87"/>
      <c r="BP42" s="87"/>
      <c r="BQ42" s="87"/>
      <c r="BV42" s="87"/>
      <c r="BW42" s="87"/>
      <c r="BX42" s="87"/>
      <c r="BY42" s="87"/>
      <c r="BZ42" s="87"/>
      <c r="CE42" s="87"/>
      <c r="CF42" s="87"/>
      <c r="CG42" s="87"/>
      <c r="CH42" s="87"/>
      <c r="CI42" s="87"/>
      <c r="CN42" s="87"/>
    </row>
    <row r="43" spans="1:92" ht="28.2" customHeight="1">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row>
    <row r="44" spans="1:92" ht="17.2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3"/>
      <c r="AT44" s="113"/>
      <c r="AU44" s="113"/>
      <c r="AV44" s="113"/>
      <c r="AW44" s="113"/>
      <c r="AX44" s="113"/>
      <c r="AY44" s="113"/>
      <c r="AZ44" s="113"/>
      <c r="BA44" s="113"/>
      <c r="BB44" s="113"/>
      <c r="BC44" s="113"/>
      <c r="BD44" s="112"/>
      <c r="BE44" s="112"/>
      <c r="BF44" s="112"/>
      <c r="BG44" s="112"/>
      <c r="BH44" s="112"/>
      <c r="BI44" s="112"/>
      <c r="BJ44" s="112"/>
      <c r="BK44" s="112"/>
      <c r="BL44" s="112"/>
      <c r="BM44" s="112"/>
      <c r="BN44" s="112"/>
      <c r="BO44" s="112"/>
      <c r="BP44" s="112"/>
      <c r="BQ44" s="112"/>
      <c r="BR44" s="112"/>
      <c r="BS44" s="113"/>
      <c r="BT44" s="113"/>
      <c r="BU44" s="112"/>
      <c r="BV44" s="112"/>
      <c r="BW44" s="112"/>
      <c r="BX44" s="209" t="str">
        <f>'様式第13｜完了実績報告書'!$BR$2</f>
        <v>事業番号</v>
      </c>
      <c r="BY44" s="364" t="str">
        <f>IF('様式第13｜完了実績報告書'!$CA$2&lt;&gt;"", '様式第13｜完了実績報告書'!$CA$2, "")</f>
        <v/>
      </c>
      <c r="BZ44" s="364"/>
      <c r="CA44" s="364"/>
      <c r="CB44" s="364"/>
      <c r="CC44" s="364"/>
      <c r="CD44" s="364"/>
      <c r="CE44" s="364"/>
      <c r="CF44" s="364"/>
      <c r="CG44" s="364"/>
      <c r="CH44" s="364"/>
      <c r="CI44" s="364"/>
      <c r="CJ44" s="364"/>
      <c r="CK44" s="364"/>
      <c r="CL44" s="364"/>
      <c r="CM44" s="112"/>
      <c r="CN44" s="112"/>
    </row>
    <row r="45" spans="1:92" ht="17.25" customHeight="1">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c r="BV45" s="188"/>
      <c r="BW45" s="188"/>
      <c r="BX45" s="209" t="str">
        <f>'様式第13｜完了実績報告書'!$BZ$3</f>
        <v>補助事業者名</v>
      </c>
      <c r="BY45" s="364" t="str">
        <f>'様式第13｜完了実績報告書'!$CA$3</f>
        <v/>
      </c>
      <c r="BZ45" s="364"/>
      <c r="CA45" s="364"/>
      <c r="CB45" s="364"/>
      <c r="CC45" s="364"/>
      <c r="CD45" s="364"/>
      <c r="CE45" s="364"/>
      <c r="CF45" s="364"/>
      <c r="CG45" s="364"/>
      <c r="CH45" s="364"/>
      <c r="CI45" s="364"/>
      <c r="CJ45" s="364"/>
      <c r="CK45" s="364"/>
      <c r="CL45" s="364"/>
      <c r="CM45" s="188"/>
      <c r="CN45" s="188"/>
    </row>
    <row r="46" spans="1:92" ht="18" customHeight="1">
      <c r="A46" s="389"/>
      <c r="B46" s="389"/>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89"/>
      <c r="BQ46" s="389"/>
      <c r="BR46" s="389"/>
      <c r="BS46" s="389"/>
      <c r="BT46" s="389"/>
      <c r="BU46" s="389"/>
      <c r="BV46" s="389"/>
      <c r="BW46" s="389"/>
      <c r="BX46" s="389"/>
      <c r="BY46" s="389"/>
      <c r="BZ46" s="389"/>
      <c r="CA46" s="389"/>
      <c r="CB46" s="389"/>
      <c r="CC46" s="389"/>
      <c r="CD46" s="389"/>
      <c r="CE46" s="389"/>
      <c r="CF46" s="389"/>
      <c r="CG46" s="389"/>
      <c r="CH46" s="389"/>
      <c r="CI46" s="389"/>
      <c r="CJ46" s="389"/>
      <c r="CK46" s="389"/>
      <c r="CL46" s="389"/>
      <c r="CM46" s="389"/>
      <c r="CN46" s="389"/>
    </row>
    <row r="47" spans="1:92" ht="18" customHeight="1">
      <c r="C47" s="75"/>
      <c r="D47" s="75"/>
      <c r="E47" s="77"/>
      <c r="F47" s="77"/>
      <c r="G47" s="90"/>
      <c r="H47" s="90"/>
      <c r="I47" s="75"/>
      <c r="J47" s="91"/>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116"/>
    </row>
    <row r="48" spans="1:92" ht="23.25" customHeight="1">
      <c r="A48" s="88" t="s">
        <v>161</v>
      </c>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row>
    <row r="49" spans="1:92" ht="26.1" customHeight="1">
      <c r="A49" s="100"/>
      <c r="B49" s="100"/>
      <c r="C49" s="101"/>
      <c r="D49" s="101"/>
      <c r="E49" s="1190" t="s">
        <v>162</v>
      </c>
      <c r="F49" s="1191"/>
      <c r="G49" s="1191"/>
      <c r="H49" s="1191"/>
      <c r="I49" s="1191"/>
      <c r="J49" s="1191"/>
      <c r="K49" s="1191"/>
      <c r="L49" s="1191"/>
      <c r="M49" s="1191"/>
      <c r="N49" s="1191"/>
      <c r="O49" s="1191"/>
      <c r="P49" s="1191"/>
      <c r="Q49" s="1191"/>
      <c r="R49" s="1191"/>
      <c r="S49" s="1191"/>
      <c r="T49" s="1191"/>
      <c r="U49" s="1191"/>
      <c r="V49" s="1191"/>
      <c r="W49" s="1191"/>
      <c r="X49" s="1191"/>
      <c r="Y49" s="1191"/>
      <c r="Z49" s="1191"/>
      <c r="AA49" s="1191"/>
      <c r="AB49" s="1191"/>
      <c r="AC49" s="1191"/>
      <c r="AD49" s="1191"/>
      <c r="AE49" s="1191"/>
      <c r="AF49" s="1192"/>
      <c r="AG49" s="221"/>
      <c r="AH49" s="222"/>
      <c r="AI49" s="222"/>
      <c r="AJ49" s="222"/>
      <c r="AK49" s="222"/>
      <c r="AL49" s="1203" t="s">
        <v>165</v>
      </c>
      <c r="AM49" s="1203"/>
      <c r="AN49" s="1203"/>
      <c r="AO49" s="1203"/>
      <c r="AP49" s="1203"/>
      <c r="AQ49" s="1203"/>
      <c r="AR49" s="1203"/>
      <c r="AS49" s="1203"/>
      <c r="AT49" s="1203"/>
      <c r="AU49" s="1189" t="str">
        <f>IF('様式第13｜完了実績報告書'!$BF$34&lt;&gt;"", '様式第13｜完了実績報告書'!$BF$34, "")</f>
        <v/>
      </c>
      <c r="AV49" s="1189"/>
      <c r="AW49" s="1189"/>
      <c r="AX49" s="1189"/>
      <c r="AY49" s="1189"/>
      <c r="AZ49" s="1189"/>
      <c r="BA49" s="1189"/>
      <c r="BB49" s="1189"/>
      <c r="BC49" s="1189" t="s">
        <v>166</v>
      </c>
      <c r="BD49" s="1189"/>
      <c r="BE49" s="1189"/>
      <c r="BF49" s="1189" t="str">
        <f>IF('様式第13｜完了実績報告書'!$BQ$34&lt;&gt;"", '様式第13｜完了実績報告書'!$BQ$34, "")</f>
        <v/>
      </c>
      <c r="BG49" s="1189"/>
      <c r="BH49" s="1189"/>
      <c r="BI49" s="1189"/>
      <c r="BJ49" s="1189"/>
      <c r="BK49" s="1189"/>
      <c r="BL49" s="222"/>
      <c r="BM49" s="1201" t="s">
        <v>167</v>
      </c>
      <c r="BN49" s="1201"/>
      <c r="BO49" s="1201"/>
      <c r="BP49" s="1201"/>
      <c r="BQ49" s="1201"/>
      <c r="BR49" s="1201"/>
      <c r="BS49" s="1201"/>
      <c r="BT49" s="1201"/>
      <c r="BU49" s="1201"/>
      <c r="BV49" s="1201"/>
      <c r="BW49" s="1201"/>
      <c r="BX49" s="1201"/>
      <c r="BY49" s="1201"/>
      <c r="BZ49" s="1201"/>
      <c r="CA49" s="1201"/>
      <c r="CB49" s="1201"/>
      <c r="CC49" s="1201"/>
      <c r="CD49" s="1201"/>
      <c r="CE49" s="1201"/>
      <c r="CF49" s="1201"/>
      <c r="CG49" s="1201"/>
      <c r="CH49" s="1201"/>
      <c r="CI49" s="1201"/>
      <c r="CJ49" s="1202"/>
      <c r="CK49" s="121"/>
      <c r="CL49" s="121"/>
      <c r="CM49" s="121"/>
      <c r="CN49" s="121"/>
    </row>
    <row r="50" spans="1:92" ht="20.100000000000001" customHeight="1">
      <c r="A50" s="100"/>
      <c r="B50" s="100"/>
      <c r="C50" s="101"/>
      <c r="D50" s="101"/>
      <c r="E50" s="1190" t="s">
        <v>163</v>
      </c>
      <c r="F50" s="1191"/>
      <c r="G50" s="1191"/>
      <c r="H50" s="1191"/>
      <c r="I50" s="1191"/>
      <c r="J50" s="1191"/>
      <c r="K50" s="1191"/>
      <c r="L50" s="1191"/>
      <c r="M50" s="1191"/>
      <c r="N50" s="1191"/>
      <c r="O50" s="1191"/>
      <c r="P50" s="1191"/>
      <c r="Q50" s="1191"/>
      <c r="R50" s="1191"/>
      <c r="S50" s="1191"/>
      <c r="T50" s="1191"/>
      <c r="U50" s="1191"/>
      <c r="V50" s="1191"/>
      <c r="W50" s="1191"/>
      <c r="X50" s="1191"/>
      <c r="Y50" s="1191"/>
      <c r="Z50" s="1191"/>
      <c r="AA50" s="1191"/>
      <c r="AB50" s="1191"/>
      <c r="AC50" s="1191"/>
      <c r="AD50" s="1191"/>
      <c r="AE50" s="1191"/>
      <c r="AF50" s="1192"/>
      <c r="AG50" s="1198" t="str">
        <f>IF('様式第13｜完了実績報告書'!$BD$14&lt;&gt;"", '様式第13｜完了実績報告書'!$BD$14, "")</f>
        <v/>
      </c>
      <c r="AH50" s="1199"/>
      <c r="AI50" s="1199"/>
      <c r="AJ50" s="1199"/>
      <c r="AK50" s="1199"/>
      <c r="AL50" s="1199"/>
      <c r="AM50" s="1199"/>
      <c r="AN50" s="1199"/>
      <c r="AO50" s="1199"/>
      <c r="AP50" s="1199"/>
      <c r="AQ50" s="1199"/>
      <c r="AR50" s="1199"/>
      <c r="AS50" s="1199"/>
      <c r="AT50" s="1199"/>
      <c r="AU50" s="1199"/>
      <c r="AV50" s="1199"/>
      <c r="AW50" s="1199"/>
      <c r="AX50" s="1199"/>
      <c r="AY50" s="1199"/>
      <c r="AZ50" s="1199"/>
      <c r="BA50" s="1199"/>
      <c r="BB50" s="1199"/>
      <c r="BC50" s="1199"/>
      <c r="BD50" s="1199"/>
      <c r="BE50" s="1199"/>
      <c r="BF50" s="1199"/>
      <c r="BG50" s="1199"/>
      <c r="BH50" s="1199"/>
      <c r="BI50" s="1199"/>
      <c r="BJ50" s="1199"/>
      <c r="BK50" s="1199"/>
      <c r="BL50" s="1199"/>
      <c r="BM50" s="1199"/>
      <c r="BN50" s="1199"/>
      <c r="BO50" s="1199"/>
      <c r="BP50" s="1199"/>
      <c r="BQ50" s="1199"/>
      <c r="BR50" s="1199"/>
      <c r="BS50" s="1199"/>
      <c r="BT50" s="1199"/>
      <c r="BU50" s="1199"/>
      <c r="BV50" s="1199"/>
      <c r="BW50" s="1199"/>
      <c r="BX50" s="1199"/>
      <c r="BY50" s="1199"/>
      <c r="BZ50" s="1199"/>
      <c r="CA50" s="1199"/>
      <c r="CB50" s="1199"/>
      <c r="CC50" s="1199"/>
      <c r="CD50" s="1199"/>
      <c r="CE50" s="1199"/>
      <c r="CF50" s="1199"/>
      <c r="CG50" s="1199"/>
      <c r="CH50" s="1199"/>
      <c r="CI50" s="1199"/>
      <c r="CJ50" s="1200"/>
      <c r="CK50" s="121"/>
      <c r="CL50" s="121"/>
      <c r="CM50" s="121"/>
      <c r="CN50" s="121"/>
    </row>
    <row r="51" spans="1:92" ht="32.1" customHeight="1">
      <c r="A51" s="100"/>
      <c r="B51" s="100"/>
      <c r="C51" s="101"/>
      <c r="D51" s="101"/>
      <c r="E51" s="1193" t="s">
        <v>164</v>
      </c>
      <c r="F51" s="1194"/>
      <c r="G51" s="1194"/>
      <c r="H51" s="1194"/>
      <c r="I51" s="1194"/>
      <c r="J51" s="1194"/>
      <c r="K51" s="1194"/>
      <c r="L51" s="1194"/>
      <c r="M51" s="1194"/>
      <c r="N51" s="1194"/>
      <c r="O51" s="1194"/>
      <c r="P51" s="1194"/>
      <c r="Q51" s="1194"/>
      <c r="R51" s="1194"/>
      <c r="S51" s="1194"/>
      <c r="T51" s="1194"/>
      <c r="U51" s="1194"/>
      <c r="V51" s="1194"/>
      <c r="W51" s="1194"/>
      <c r="X51" s="1194"/>
      <c r="Y51" s="1194"/>
      <c r="Z51" s="1194"/>
      <c r="AA51" s="1194"/>
      <c r="AB51" s="1194"/>
      <c r="AC51" s="1194"/>
      <c r="AD51" s="1194"/>
      <c r="AE51" s="1194"/>
      <c r="AF51" s="1195"/>
      <c r="AG51" s="1196" t="str">
        <f>IF('様式第13｜完了実績報告書'!$BD$15&lt;&gt;"", '様式第13｜完了実績報告書'!$BD$15, "")</f>
        <v/>
      </c>
      <c r="AH51" s="1196"/>
      <c r="AI51" s="1196"/>
      <c r="AJ51" s="1196"/>
      <c r="AK51" s="1196"/>
      <c r="AL51" s="1196"/>
      <c r="AM51" s="1196"/>
      <c r="AN51" s="1196"/>
      <c r="AO51" s="1196"/>
      <c r="AP51" s="1196"/>
      <c r="AQ51" s="1196"/>
      <c r="AR51" s="1196"/>
      <c r="AS51" s="1196"/>
      <c r="AT51" s="1196"/>
      <c r="AU51" s="1196"/>
      <c r="AV51" s="1196"/>
      <c r="AW51" s="1196"/>
      <c r="AX51" s="1196"/>
      <c r="AY51" s="1196"/>
      <c r="AZ51" s="1196"/>
      <c r="BA51" s="1196"/>
      <c r="BB51" s="1196"/>
      <c r="BC51" s="1196"/>
      <c r="BD51" s="1196"/>
      <c r="BE51" s="1196"/>
      <c r="BF51" s="1196"/>
      <c r="BG51" s="1196"/>
      <c r="BH51" s="1196"/>
      <c r="BI51" s="1196"/>
      <c r="BJ51" s="1196"/>
      <c r="BK51" s="1196"/>
      <c r="BL51" s="1196"/>
      <c r="BM51" s="1196"/>
      <c r="BN51" s="1196"/>
      <c r="BO51" s="1196"/>
      <c r="BP51" s="1196"/>
      <c r="BQ51" s="1196"/>
      <c r="BR51" s="1196"/>
      <c r="BS51" s="1196"/>
      <c r="BT51" s="1196"/>
      <c r="BU51" s="1196"/>
      <c r="BV51" s="1196"/>
      <c r="BW51" s="1196"/>
      <c r="BX51" s="1196"/>
      <c r="BY51" s="1196"/>
      <c r="BZ51" s="1196"/>
      <c r="CA51" s="1196"/>
      <c r="CB51" s="1196"/>
      <c r="CC51" s="1196"/>
      <c r="CD51" s="1196"/>
      <c r="CE51" s="1196"/>
      <c r="CF51" s="1196"/>
      <c r="CG51" s="1196"/>
      <c r="CH51" s="1196"/>
      <c r="CI51" s="1196"/>
      <c r="CJ51" s="1197"/>
      <c r="CK51" s="121"/>
      <c r="CL51" s="121"/>
      <c r="CM51" s="121"/>
      <c r="CN51" s="121"/>
    </row>
    <row r="52" spans="1:92" ht="18" customHeight="1">
      <c r="A52" s="94"/>
      <c r="B52" s="94"/>
      <c r="C52" s="94"/>
      <c r="D52" s="95"/>
      <c r="E52" s="95"/>
      <c r="F52" s="96"/>
      <c r="G52" s="96"/>
      <c r="H52" s="96"/>
      <c r="I52" s="95"/>
      <c r="J52" s="95"/>
      <c r="K52" s="70"/>
      <c r="L52" s="70"/>
      <c r="M52" s="70"/>
      <c r="N52" s="70"/>
      <c r="O52" s="70"/>
      <c r="P52" s="70"/>
      <c r="Q52" s="70"/>
      <c r="R52" s="70"/>
      <c r="S52" s="70"/>
      <c r="T52" s="70"/>
      <c r="U52" s="70"/>
      <c r="V52" s="70"/>
      <c r="W52" s="70"/>
      <c r="X52" s="70"/>
      <c r="Y52" s="70"/>
      <c r="Z52" s="70"/>
      <c r="AA52" s="70"/>
      <c r="AB52" s="70"/>
      <c r="AC52" s="70"/>
      <c r="AP52" s="70"/>
      <c r="AQ52" s="70"/>
      <c r="AR52" s="70"/>
      <c r="BI52" s="97"/>
      <c r="BJ52" s="97"/>
      <c r="BK52" s="97"/>
      <c r="BL52" s="97"/>
      <c r="BM52" s="97"/>
      <c r="BN52" s="97"/>
      <c r="BP52" s="97"/>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row>
    <row r="53" spans="1:92" ht="18" customHeight="1">
      <c r="A53" s="94"/>
      <c r="B53" s="94"/>
      <c r="C53" s="94"/>
      <c r="D53" s="95"/>
      <c r="E53" s="95"/>
      <c r="F53" s="96"/>
      <c r="G53" s="96"/>
      <c r="H53" s="96"/>
      <c r="I53" s="95"/>
      <c r="J53" s="95"/>
      <c r="K53" s="70"/>
      <c r="L53" s="70"/>
      <c r="M53" s="70"/>
      <c r="N53" s="70"/>
      <c r="O53" s="70"/>
      <c r="P53" s="70"/>
      <c r="Q53" s="70"/>
      <c r="R53" s="70"/>
      <c r="S53" s="70"/>
      <c r="T53" s="70"/>
      <c r="U53" s="70"/>
      <c r="V53" s="70"/>
      <c r="W53" s="70"/>
      <c r="X53" s="70"/>
      <c r="Y53" s="70"/>
      <c r="Z53" s="70"/>
      <c r="AA53" s="70"/>
      <c r="AB53" s="70"/>
      <c r="AC53" s="70"/>
      <c r="AP53" s="70"/>
      <c r="AQ53" s="70"/>
      <c r="AR53" s="70"/>
      <c r="BI53" s="97"/>
      <c r="BJ53" s="97"/>
      <c r="BK53" s="97"/>
      <c r="BL53" s="97"/>
      <c r="BM53" s="97"/>
      <c r="BN53" s="97"/>
      <c r="BP53" s="97"/>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row>
    <row r="54" spans="1:92" ht="18" customHeight="1">
      <c r="A54" s="94"/>
      <c r="B54" s="94"/>
      <c r="C54" s="94"/>
      <c r="D54" s="95"/>
      <c r="E54" s="95"/>
      <c r="F54" s="96"/>
      <c r="G54" s="96"/>
      <c r="H54" s="96"/>
      <c r="I54" s="95"/>
      <c r="J54" s="95"/>
      <c r="K54" s="70"/>
      <c r="L54" s="70"/>
      <c r="M54" s="70"/>
      <c r="N54" s="70"/>
      <c r="O54" s="70"/>
      <c r="P54" s="70"/>
      <c r="Q54" s="70"/>
      <c r="R54" s="70"/>
      <c r="S54" s="70"/>
      <c r="T54" s="70"/>
      <c r="U54" s="70"/>
      <c r="V54" s="70"/>
      <c r="W54" s="70"/>
      <c r="X54" s="70"/>
      <c r="Y54" s="70"/>
      <c r="Z54" s="70"/>
      <c r="AA54" s="70"/>
      <c r="AB54" s="70"/>
      <c r="AC54" s="70"/>
      <c r="AP54" s="70"/>
      <c r="AQ54" s="70"/>
      <c r="AR54" s="70"/>
      <c r="BI54" s="97"/>
      <c r="BJ54" s="97"/>
      <c r="BK54" s="97"/>
      <c r="BL54" s="97"/>
      <c r="BM54" s="97"/>
      <c r="BN54" s="97"/>
      <c r="BP54" s="97"/>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row>
    <row r="55" spans="1:92" ht="18" customHeight="1">
      <c r="A55" s="88" t="s">
        <v>191</v>
      </c>
      <c r="B55" s="88"/>
      <c r="C55" s="88"/>
      <c r="D55" s="88"/>
      <c r="E55" s="88"/>
      <c r="F55" s="88"/>
      <c r="G55" s="88"/>
      <c r="H55" s="88"/>
      <c r="I55" s="88"/>
      <c r="J55" s="88"/>
      <c r="K55" s="88"/>
      <c r="L55" s="88"/>
      <c r="M55" s="88"/>
      <c r="N55" s="88"/>
      <c r="O55" s="88"/>
      <c r="P55" s="88"/>
      <c r="Q55" s="88"/>
      <c r="R55" s="88"/>
      <c r="S55" s="88"/>
      <c r="T55" s="88"/>
      <c r="U55" s="88"/>
      <c r="V55" s="88"/>
      <c r="W55" s="88"/>
      <c r="X55" s="88"/>
      <c r="Y55" s="85"/>
      <c r="Z55" s="85"/>
      <c r="AA55" s="85"/>
      <c r="AB55" s="85"/>
      <c r="AC55" s="85"/>
      <c r="AD55" s="85"/>
      <c r="AE55" s="85"/>
      <c r="AF55" s="85"/>
      <c r="AG55" s="85"/>
      <c r="AH55" s="85"/>
      <c r="AI55" s="85"/>
      <c r="AJ55" s="85"/>
      <c r="AK55" s="85"/>
      <c r="AL55" s="85"/>
      <c r="AM55" s="85"/>
      <c r="AN55" s="85"/>
      <c r="AO55" s="85"/>
      <c r="AP55" s="85"/>
      <c r="AQ55" s="85"/>
      <c r="AR55" s="85"/>
      <c r="AS55" s="93"/>
      <c r="AT55" s="85"/>
      <c r="AU55" s="85"/>
      <c r="AV55" s="85"/>
      <c r="AW55" s="86"/>
      <c r="AX55" s="86"/>
      <c r="AY55" s="86"/>
      <c r="AZ55" s="86"/>
      <c r="BA55" s="86"/>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8"/>
      <c r="CE55" s="88"/>
      <c r="CF55" s="88"/>
      <c r="CG55" s="88"/>
      <c r="CH55" s="88"/>
      <c r="CI55" s="88"/>
      <c r="CJ55" s="88"/>
      <c r="CK55" s="88"/>
      <c r="CL55" s="88"/>
      <c r="CM55" s="88"/>
      <c r="CN55" s="88"/>
    </row>
    <row r="56" spans="1:92" ht="45" customHeight="1">
      <c r="A56" s="369"/>
      <c r="B56" s="369"/>
      <c r="C56" s="369"/>
      <c r="D56" s="369"/>
      <c r="E56" s="369"/>
      <c r="F56" s="369"/>
      <c r="G56" s="369"/>
      <c r="H56" s="369"/>
      <c r="I56" s="369"/>
      <c r="J56" s="369"/>
      <c r="K56" s="369"/>
      <c r="L56" s="369"/>
      <c r="M56" s="369"/>
      <c r="N56" s="369"/>
      <c r="O56" s="369"/>
      <c r="P56" s="369"/>
      <c r="Q56" s="369"/>
      <c r="R56" s="369"/>
      <c r="S56" s="369"/>
      <c r="T56" s="369"/>
      <c r="U56" s="369"/>
      <c r="V56" s="369"/>
      <c r="W56" s="369"/>
      <c r="X56" s="373"/>
      <c r="Y56" s="370" t="str">
        <f>IF('様式第13｜完了実績報告書'!$Y$63&lt;&gt;"",'様式第13｜完了実績報告書'!$Y$63,"")</f>
        <v/>
      </c>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1"/>
      <c r="AW56" s="371"/>
      <c r="AX56" s="371"/>
      <c r="AY56" s="371"/>
      <c r="AZ56" s="371"/>
      <c r="BA56" s="371"/>
      <c r="BB56" s="371"/>
      <c r="BC56" s="371"/>
      <c r="BD56" s="371"/>
      <c r="BE56" s="371"/>
      <c r="BF56" s="371"/>
      <c r="BG56" s="371"/>
      <c r="BH56" s="371"/>
      <c r="BI56" s="371"/>
      <c r="BJ56" s="371"/>
      <c r="BK56" s="371"/>
      <c r="BL56" s="371"/>
      <c r="BM56" s="371"/>
      <c r="BN56" s="371"/>
      <c r="BO56" s="372"/>
      <c r="BP56" s="1187" t="s">
        <v>30</v>
      </c>
      <c r="BQ56" s="1188"/>
      <c r="BR56" s="1188"/>
      <c r="BS56" s="1188"/>
      <c r="BT56" s="1188"/>
      <c r="BU56" s="1188"/>
      <c r="BV56" s="1188"/>
      <c r="BW56" s="1188"/>
      <c r="BX56" s="1188"/>
      <c r="BY56" s="1188"/>
      <c r="BZ56" s="1188"/>
      <c r="CA56" s="1188"/>
      <c r="CB56" s="1188"/>
      <c r="CC56" s="1188"/>
      <c r="CD56" s="1188"/>
      <c r="CE56" s="1188"/>
      <c r="CF56" s="1188"/>
      <c r="CG56" s="1188"/>
      <c r="CH56" s="1188"/>
      <c r="CI56" s="1188"/>
      <c r="CJ56" s="1188"/>
      <c r="CK56" s="1188"/>
      <c r="CL56" s="1188"/>
      <c r="CM56" s="1188"/>
      <c r="CN56" s="1188"/>
    </row>
    <row r="57" spans="1:92" ht="18.75" customHeight="1">
      <c r="A57" s="94"/>
      <c r="B57" s="94"/>
      <c r="C57" s="94"/>
      <c r="D57" s="95"/>
      <c r="E57" s="95"/>
      <c r="F57" s="96"/>
      <c r="G57" s="96"/>
      <c r="H57" s="96"/>
      <c r="I57" s="95"/>
      <c r="J57" s="95"/>
      <c r="K57" s="70"/>
      <c r="L57" s="70"/>
      <c r="M57" s="70"/>
      <c r="N57" s="70"/>
      <c r="O57" s="70"/>
      <c r="P57" s="70"/>
      <c r="Q57" s="70"/>
      <c r="R57" s="70"/>
      <c r="S57" s="70"/>
      <c r="T57" s="70"/>
      <c r="U57" s="70"/>
      <c r="V57" s="70"/>
      <c r="W57" s="70"/>
      <c r="X57" s="70"/>
      <c r="Y57" s="70"/>
      <c r="Z57" s="70"/>
      <c r="AA57" s="70"/>
      <c r="AB57" s="70"/>
      <c r="AC57" s="70"/>
      <c r="AP57" s="70"/>
      <c r="AQ57" s="70"/>
      <c r="AR57" s="70"/>
      <c r="BI57" s="97"/>
      <c r="BJ57" s="97"/>
      <c r="BK57" s="97"/>
      <c r="BL57" s="97"/>
      <c r="BM57" s="97"/>
      <c r="BN57" s="97"/>
      <c r="BP57" s="97"/>
      <c r="BQ57" s="354"/>
      <c r="BR57" s="354"/>
      <c r="BS57" s="354"/>
      <c r="BT57" s="354"/>
      <c r="BU57" s="354"/>
      <c r="BV57" s="354"/>
      <c r="BW57" s="354"/>
      <c r="BX57" s="354"/>
      <c r="BY57" s="354"/>
      <c r="BZ57" s="354"/>
      <c r="CA57" s="354"/>
      <c r="CB57" s="354"/>
      <c r="CC57" s="354"/>
      <c r="CD57" s="354"/>
      <c r="CE57" s="354"/>
      <c r="CF57" s="354"/>
      <c r="CG57" s="354"/>
      <c r="CH57" s="354"/>
      <c r="CI57" s="354"/>
      <c r="CJ57" s="354"/>
      <c r="CK57" s="354"/>
      <c r="CL57" s="354"/>
      <c r="CM57" s="354"/>
      <c r="CN57" s="354"/>
    </row>
    <row r="58" spans="1:92" ht="18.75" customHeight="1">
      <c r="A58" s="94"/>
      <c r="B58" s="94"/>
      <c r="C58" s="94"/>
      <c r="D58" s="95"/>
      <c r="E58" s="95"/>
      <c r="F58" s="96"/>
      <c r="G58" s="96"/>
      <c r="H58" s="96"/>
      <c r="I58" s="95"/>
      <c r="J58" s="95"/>
      <c r="K58" s="70"/>
      <c r="L58" s="70"/>
      <c r="M58" s="70"/>
      <c r="N58" s="70"/>
      <c r="O58" s="70"/>
      <c r="P58" s="70"/>
      <c r="Q58" s="70"/>
      <c r="R58" s="70"/>
      <c r="S58" s="70"/>
      <c r="T58" s="70"/>
      <c r="U58" s="70"/>
      <c r="V58" s="70"/>
      <c r="W58" s="70"/>
      <c r="X58" s="70"/>
      <c r="Y58" s="70"/>
      <c r="Z58" s="70"/>
      <c r="AA58" s="70"/>
      <c r="AB58" s="70"/>
      <c r="AC58" s="70"/>
      <c r="AP58" s="70"/>
      <c r="AQ58" s="70"/>
      <c r="AR58" s="70"/>
      <c r="BI58" s="97"/>
      <c r="BJ58" s="97"/>
      <c r="BK58" s="97"/>
      <c r="BL58" s="97"/>
      <c r="BM58" s="97"/>
      <c r="BN58" s="97"/>
      <c r="BP58" s="97"/>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row>
    <row r="59" spans="1:92" ht="18.75" customHeight="1">
      <c r="A59" s="94"/>
      <c r="B59" s="94"/>
      <c r="C59" s="94"/>
      <c r="D59" s="95"/>
      <c r="E59" s="95"/>
      <c r="F59" s="96"/>
      <c r="G59" s="96"/>
      <c r="H59" s="96"/>
      <c r="I59" s="95"/>
      <c r="J59" s="95"/>
      <c r="K59" s="70"/>
      <c r="L59" s="70"/>
      <c r="M59" s="70"/>
      <c r="N59" s="70"/>
      <c r="O59" s="70"/>
      <c r="P59" s="70"/>
      <c r="Q59" s="70"/>
      <c r="R59" s="70"/>
      <c r="S59" s="70"/>
      <c r="T59" s="70"/>
      <c r="U59" s="70"/>
      <c r="V59" s="70"/>
      <c r="W59" s="70"/>
      <c r="X59" s="70"/>
      <c r="Y59" s="70"/>
      <c r="Z59" s="70"/>
      <c r="AA59" s="70"/>
      <c r="AB59" s="70"/>
      <c r="AC59" s="70"/>
      <c r="AP59" s="70"/>
      <c r="AQ59" s="70"/>
      <c r="AR59" s="70"/>
      <c r="BI59" s="97"/>
      <c r="BJ59" s="97"/>
      <c r="BK59" s="97"/>
      <c r="BL59" s="97"/>
      <c r="BM59" s="97"/>
      <c r="BN59" s="97"/>
      <c r="BP59" s="97"/>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row>
    <row r="60" spans="1:92" ht="23.25" customHeight="1">
      <c r="A60" s="88" t="s">
        <v>192</v>
      </c>
      <c r="B60" s="87"/>
      <c r="C60" s="87"/>
      <c r="D60" s="87"/>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row>
    <row r="61" spans="1:92" ht="24" customHeight="1">
      <c r="A61" s="223"/>
      <c r="B61" s="223"/>
      <c r="C61" s="223"/>
      <c r="D61" s="223"/>
      <c r="E61" s="1207" t="s">
        <v>168</v>
      </c>
      <c r="F61" s="1207"/>
      <c r="G61" s="1207"/>
      <c r="H61" s="1207"/>
      <c r="I61" s="1207"/>
      <c r="J61" s="1207"/>
      <c r="K61" s="1207"/>
      <c r="L61" s="1207"/>
      <c r="M61" s="1207"/>
      <c r="N61" s="1207"/>
      <c r="O61" s="1207"/>
      <c r="P61" s="1207"/>
      <c r="Q61" s="1207"/>
      <c r="R61" s="1207"/>
      <c r="S61" s="1207"/>
      <c r="T61" s="1207"/>
      <c r="U61" s="1207"/>
      <c r="V61" s="1207"/>
      <c r="W61" s="1207"/>
      <c r="X61" s="1207"/>
      <c r="Y61" s="1207"/>
      <c r="Z61" s="1207"/>
      <c r="AA61" s="1207"/>
      <c r="AB61" s="1207"/>
      <c r="AC61" s="1207"/>
      <c r="AD61" s="1207"/>
      <c r="AE61" s="1207"/>
      <c r="AF61" s="1207"/>
      <c r="AG61" s="1219" t="s">
        <v>169</v>
      </c>
      <c r="AH61" s="1220"/>
      <c r="AI61" s="1220"/>
      <c r="AJ61" s="1220"/>
      <c r="AK61" s="1220"/>
      <c r="AL61" s="1220"/>
      <c r="AM61" s="1220"/>
      <c r="AN61" s="1220"/>
      <c r="AO61" s="1220"/>
      <c r="AP61" s="1220"/>
      <c r="AQ61" s="1220"/>
      <c r="AR61" s="1220"/>
      <c r="AS61" s="1220"/>
      <c r="AT61" s="1220"/>
      <c r="AU61" s="1220"/>
      <c r="AV61" s="1220"/>
      <c r="AW61" s="1220"/>
      <c r="AX61" s="1220"/>
      <c r="AY61" s="1220"/>
      <c r="AZ61" s="1220"/>
      <c r="BA61" s="1220"/>
      <c r="BB61" s="1220"/>
      <c r="BC61" s="1220"/>
      <c r="BD61" s="1220"/>
      <c r="BE61" s="1220"/>
      <c r="BF61" s="1220"/>
      <c r="BG61" s="1220"/>
      <c r="BH61" s="1220"/>
      <c r="BI61" s="1220"/>
      <c r="BJ61" s="1220"/>
      <c r="BK61" s="1220"/>
      <c r="BL61" s="1220"/>
      <c r="BM61" s="1220"/>
      <c r="BN61" s="1220"/>
      <c r="BO61" s="1220"/>
      <c r="BP61" s="1220"/>
      <c r="BQ61" s="1220"/>
      <c r="BR61" s="1220"/>
      <c r="BS61" s="1220"/>
      <c r="BT61" s="1220"/>
      <c r="BU61" s="1220"/>
      <c r="BV61" s="1220"/>
      <c r="BW61" s="1220"/>
      <c r="BX61" s="1220"/>
      <c r="BY61" s="1220"/>
      <c r="BZ61" s="1220"/>
      <c r="CA61" s="1220"/>
      <c r="CB61" s="1220"/>
      <c r="CC61" s="1220"/>
      <c r="CD61" s="1220"/>
      <c r="CE61" s="1220"/>
      <c r="CF61" s="1220"/>
      <c r="CG61" s="1220"/>
      <c r="CH61" s="1220"/>
      <c r="CI61" s="1220"/>
      <c r="CJ61" s="1221"/>
      <c r="CK61" s="223"/>
      <c r="CL61" s="223"/>
      <c r="CM61" s="223"/>
      <c r="CN61" s="99"/>
    </row>
    <row r="62" spans="1:92" ht="33" customHeight="1">
      <c r="A62" s="88"/>
      <c r="B62" s="88"/>
      <c r="C62" s="88"/>
      <c r="D62" s="88"/>
      <c r="E62" s="1222"/>
      <c r="F62" s="1222"/>
      <c r="G62" s="1222"/>
      <c r="H62" s="1222"/>
      <c r="I62" s="1222"/>
      <c r="J62" s="1222"/>
      <c r="K62" s="1222"/>
      <c r="L62" s="1222"/>
      <c r="M62" s="1222"/>
      <c r="N62" s="1222"/>
      <c r="O62" s="1222"/>
      <c r="P62" s="1222"/>
      <c r="Q62" s="1222"/>
      <c r="R62" s="1222"/>
      <c r="S62" s="1222"/>
      <c r="T62" s="1222"/>
      <c r="U62" s="1222"/>
      <c r="V62" s="1222"/>
      <c r="W62" s="1222"/>
      <c r="X62" s="1222"/>
      <c r="Y62" s="1222"/>
      <c r="Z62" s="1222"/>
      <c r="AA62" s="1222"/>
      <c r="AB62" s="1222"/>
      <c r="AC62" s="1222"/>
      <c r="AD62" s="1222"/>
      <c r="AE62" s="1222"/>
      <c r="AF62" s="1222"/>
      <c r="AG62" s="1223"/>
      <c r="AH62" s="1224"/>
      <c r="AI62" s="1224"/>
      <c r="AJ62" s="1224"/>
      <c r="AK62" s="1224"/>
      <c r="AL62" s="1224"/>
      <c r="AM62" s="1224"/>
      <c r="AN62" s="1224"/>
      <c r="AO62" s="1224"/>
      <c r="AP62" s="1224"/>
      <c r="AQ62" s="1224"/>
      <c r="AR62" s="1224"/>
      <c r="AS62" s="1224"/>
      <c r="AT62" s="1224"/>
      <c r="AU62" s="1224"/>
      <c r="AV62" s="1224"/>
      <c r="AW62" s="1224"/>
      <c r="AX62" s="1224"/>
      <c r="AY62" s="1224"/>
      <c r="AZ62" s="1224"/>
      <c r="BA62" s="1224"/>
      <c r="BB62" s="1224"/>
      <c r="BC62" s="1224"/>
      <c r="BD62" s="1224"/>
      <c r="BE62" s="1224"/>
      <c r="BF62" s="1224"/>
      <c r="BG62" s="1224"/>
      <c r="BH62" s="1224"/>
      <c r="BI62" s="1224"/>
      <c r="BJ62" s="1224"/>
      <c r="BK62" s="1224"/>
      <c r="BL62" s="1224"/>
      <c r="BM62" s="1224"/>
      <c r="BN62" s="1224"/>
      <c r="BO62" s="1224"/>
      <c r="BP62" s="1224"/>
      <c r="BQ62" s="1224"/>
      <c r="BR62" s="1224"/>
      <c r="BS62" s="1224"/>
      <c r="BT62" s="1224"/>
      <c r="BU62" s="1224"/>
      <c r="BV62" s="1224"/>
      <c r="BW62" s="1224"/>
      <c r="BX62" s="1224"/>
      <c r="BY62" s="1224"/>
      <c r="BZ62" s="1224"/>
      <c r="CA62" s="1224"/>
      <c r="CB62" s="1224"/>
      <c r="CC62" s="1224"/>
      <c r="CD62" s="1224"/>
      <c r="CE62" s="1224"/>
      <c r="CF62" s="1224"/>
      <c r="CG62" s="1224"/>
      <c r="CH62" s="1224"/>
      <c r="CI62" s="1224"/>
      <c r="CJ62" s="1225"/>
      <c r="CK62" s="88"/>
      <c r="CL62" s="88"/>
      <c r="CM62" s="88"/>
    </row>
    <row r="63" spans="1:92" ht="24" customHeight="1">
      <c r="A63" s="88"/>
      <c r="B63" s="88"/>
      <c r="C63" s="89"/>
      <c r="D63" s="89"/>
      <c r="E63" s="1207" t="s">
        <v>170</v>
      </c>
      <c r="F63" s="1207"/>
      <c r="G63" s="1207"/>
      <c r="H63" s="1207"/>
      <c r="I63" s="1207"/>
      <c r="J63" s="1207"/>
      <c r="K63" s="1207"/>
      <c r="L63" s="1207"/>
      <c r="M63" s="1207"/>
      <c r="N63" s="1207"/>
      <c r="O63" s="1207"/>
      <c r="P63" s="1207"/>
      <c r="Q63" s="1207"/>
      <c r="R63" s="1207"/>
      <c r="S63" s="1207"/>
      <c r="T63" s="1207"/>
      <c r="U63" s="1207"/>
      <c r="V63" s="1207"/>
      <c r="W63" s="1207"/>
      <c r="X63" s="1207"/>
      <c r="Y63" s="1207"/>
      <c r="Z63" s="1207"/>
      <c r="AA63" s="1207"/>
      <c r="AB63" s="1207"/>
      <c r="AC63" s="1207"/>
      <c r="AD63" s="1207"/>
      <c r="AE63" s="1207"/>
      <c r="AF63" s="1207"/>
      <c r="AG63" s="1219" t="s">
        <v>171</v>
      </c>
      <c r="AH63" s="1220"/>
      <c r="AI63" s="1220"/>
      <c r="AJ63" s="1220"/>
      <c r="AK63" s="1220"/>
      <c r="AL63" s="1220"/>
      <c r="AM63" s="1220"/>
      <c r="AN63" s="1220"/>
      <c r="AO63" s="1220"/>
      <c r="AP63" s="1220"/>
      <c r="AQ63" s="1220"/>
      <c r="AR63" s="1220"/>
      <c r="AS63" s="1220"/>
      <c r="AT63" s="1220"/>
      <c r="AU63" s="1220"/>
      <c r="AV63" s="1220"/>
      <c r="AW63" s="1220"/>
      <c r="AX63" s="1220"/>
      <c r="AY63" s="1220"/>
      <c r="AZ63" s="1220"/>
      <c r="BA63" s="1220"/>
      <c r="BB63" s="1220"/>
      <c r="BC63" s="1220"/>
      <c r="BD63" s="1220"/>
      <c r="BE63" s="1220"/>
      <c r="BF63" s="1220"/>
      <c r="BG63" s="1220"/>
      <c r="BH63" s="1220"/>
      <c r="BI63" s="1220"/>
      <c r="BJ63" s="1220"/>
      <c r="BK63" s="1220"/>
      <c r="BL63" s="1220"/>
      <c r="BM63" s="1220"/>
      <c r="BN63" s="1220"/>
      <c r="BO63" s="1220"/>
      <c r="BP63" s="1220"/>
      <c r="BQ63" s="1220"/>
      <c r="BR63" s="1220"/>
      <c r="BS63" s="1220"/>
      <c r="BT63" s="1220"/>
      <c r="BU63" s="1220"/>
      <c r="BV63" s="1220"/>
      <c r="BW63" s="1220"/>
      <c r="BX63" s="1220"/>
      <c r="BY63" s="1220"/>
      <c r="BZ63" s="1220"/>
      <c r="CA63" s="1220"/>
      <c r="CB63" s="1220"/>
      <c r="CC63" s="1220"/>
      <c r="CD63" s="1220"/>
      <c r="CE63" s="1220"/>
      <c r="CF63" s="1220"/>
      <c r="CG63" s="1220"/>
      <c r="CH63" s="1220"/>
      <c r="CI63" s="1220"/>
      <c r="CJ63" s="1221"/>
      <c r="CK63" s="88"/>
      <c r="CL63" s="88"/>
      <c r="CM63" s="88"/>
    </row>
    <row r="64" spans="1:92" ht="33" customHeight="1">
      <c r="A64" s="88"/>
      <c r="B64" s="88"/>
      <c r="C64" s="89"/>
      <c r="D64" s="89"/>
      <c r="E64" s="1228"/>
      <c r="F64" s="1228"/>
      <c r="G64" s="1228"/>
      <c r="H64" s="1228"/>
      <c r="I64" s="1228"/>
      <c r="J64" s="1228"/>
      <c r="K64" s="1228"/>
      <c r="L64" s="1222"/>
      <c r="M64" s="1222"/>
      <c r="N64" s="1222"/>
      <c r="O64" s="1222"/>
      <c r="P64" s="1222"/>
      <c r="Q64" s="1222"/>
      <c r="R64" s="1222"/>
      <c r="S64" s="1222"/>
      <c r="T64" s="1222"/>
      <c r="U64" s="1222"/>
      <c r="V64" s="1222"/>
      <c r="W64" s="1222"/>
      <c r="X64" s="1222"/>
      <c r="Y64" s="1222"/>
      <c r="Z64" s="1222"/>
      <c r="AA64" s="1222"/>
      <c r="AB64" s="1222"/>
      <c r="AC64" s="1222"/>
      <c r="AD64" s="1222"/>
      <c r="AE64" s="1222"/>
      <c r="AF64" s="1222"/>
      <c r="AG64" s="1223"/>
      <c r="AH64" s="1224"/>
      <c r="AI64" s="1224"/>
      <c r="AJ64" s="1224"/>
      <c r="AK64" s="1224"/>
      <c r="AL64" s="1224"/>
      <c r="AM64" s="1224"/>
      <c r="AN64" s="1224"/>
      <c r="AO64" s="1224"/>
      <c r="AP64" s="1224"/>
      <c r="AQ64" s="1224"/>
      <c r="AR64" s="1224"/>
      <c r="AS64" s="1224"/>
      <c r="AT64" s="1224"/>
      <c r="AU64" s="1224"/>
      <c r="AV64" s="1224"/>
      <c r="AW64" s="1224"/>
      <c r="AX64" s="1224"/>
      <c r="AY64" s="1224"/>
      <c r="AZ64" s="1224"/>
      <c r="BA64" s="1224"/>
      <c r="BB64" s="1224"/>
      <c r="BC64" s="1224"/>
      <c r="BD64" s="1224"/>
      <c r="BE64" s="1224"/>
      <c r="BF64" s="1224"/>
      <c r="BG64" s="1224"/>
      <c r="BH64" s="1224"/>
      <c r="BI64" s="1224"/>
      <c r="BJ64" s="1224"/>
      <c r="BK64" s="1224"/>
      <c r="BL64" s="1224"/>
      <c r="BM64" s="1224"/>
      <c r="BN64" s="1224"/>
      <c r="BO64" s="1224"/>
      <c r="BP64" s="1224"/>
      <c r="BQ64" s="1224"/>
      <c r="BR64" s="1224"/>
      <c r="BS64" s="1224"/>
      <c r="BT64" s="1224"/>
      <c r="BU64" s="1224"/>
      <c r="BV64" s="1224"/>
      <c r="BW64" s="1224"/>
      <c r="BX64" s="1224"/>
      <c r="BY64" s="1224"/>
      <c r="BZ64" s="1224"/>
      <c r="CA64" s="1224"/>
      <c r="CB64" s="1224"/>
      <c r="CC64" s="1224"/>
      <c r="CD64" s="1224"/>
      <c r="CE64" s="1224"/>
      <c r="CF64" s="1224"/>
      <c r="CG64" s="1224"/>
      <c r="CH64" s="1224"/>
      <c r="CI64" s="1224"/>
      <c r="CJ64" s="1225"/>
      <c r="CK64" s="88"/>
      <c r="CL64" s="88"/>
      <c r="CM64" s="88"/>
    </row>
    <row r="65" spans="1:91" ht="24" customHeight="1">
      <c r="A65" s="88"/>
      <c r="B65" s="88"/>
      <c r="C65" s="89"/>
      <c r="D65" s="89"/>
      <c r="E65" s="224" t="s">
        <v>281</v>
      </c>
      <c r="F65" s="225"/>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6"/>
      <c r="CB65" s="226"/>
      <c r="CC65" s="226"/>
      <c r="CD65" s="226"/>
      <c r="CE65" s="226"/>
      <c r="CF65" s="226"/>
      <c r="CG65" s="226"/>
      <c r="CH65" s="226"/>
      <c r="CI65" s="226"/>
      <c r="CJ65" s="227"/>
      <c r="CK65" s="88"/>
      <c r="CL65" s="88"/>
      <c r="CM65" s="88"/>
    </row>
    <row r="66" spans="1:91" ht="33" customHeight="1">
      <c r="A66" s="88"/>
      <c r="B66" s="88"/>
      <c r="C66" s="89"/>
      <c r="D66" s="89"/>
      <c r="E66" s="1226" t="s">
        <v>5</v>
      </c>
      <c r="F66" s="1227"/>
      <c r="G66" s="1227"/>
      <c r="H66" s="375" t="s">
        <v>172</v>
      </c>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6"/>
      <c r="AG66" s="1226" t="s">
        <v>5</v>
      </c>
      <c r="AH66" s="1227"/>
      <c r="AI66" s="1227"/>
      <c r="AJ66" s="375" t="s">
        <v>173</v>
      </c>
      <c r="AK66" s="375"/>
      <c r="AL66" s="375"/>
      <c r="AM66" s="375"/>
      <c r="AN66" s="375"/>
      <c r="AO66" s="375"/>
      <c r="AP66" s="375"/>
      <c r="AQ66" s="375"/>
      <c r="AR66" s="375"/>
      <c r="AS66" s="375"/>
      <c r="AT66" s="375"/>
      <c r="AU66" s="375"/>
      <c r="AV66" s="375"/>
      <c r="AW66" s="375"/>
      <c r="AX66" s="375"/>
      <c r="AY66" s="375"/>
      <c r="AZ66" s="375"/>
      <c r="BA66" s="375"/>
      <c r="BB66" s="375"/>
      <c r="BC66" s="375"/>
      <c r="BD66" s="376"/>
      <c r="BE66" s="1226" t="s">
        <v>5</v>
      </c>
      <c r="BF66" s="1227"/>
      <c r="BG66" s="1227"/>
      <c r="BH66" s="375" t="s">
        <v>174</v>
      </c>
      <c r="BI66" s="375"/>
      <c r="BJ66" s="375"/>
      <c r="BK66" s="375"/>
      <c r="BL66" s="375"/>
      <c r="BM66" s="375"/>
      <c r="BN66" s="375"/>
      <c r="BO66" s="375"/>
      <c r="BP66" s="1229"/>
      <c r="BQ66" s="1229"/>
      <c r="BR66" s="1229"/>
      <c r="BS66" s="1229"/>
      <c r="BT66" s="1229"/>
      <c r="BU66" s="1229"/>
      <c r="BV66" s="1229"/>
      <c r="BW66" s="1229"/>
      <c r="BX66" s="1229"/>
      <c r="BY66" s="1229"/>
      <c r="BZ66" s="1229"/>
      <c r="CA66" s="1229"/>
      <c r="CB66" s="1229"/>
      <c r="CC66" s="1229"/>
      <c r="CD66" s="1229"/>
      <c r="CE66" s="1229"/>
      <c r="CF66" s="1230" t="s">
        <v>40</v>
      </c>
      <c r="CG66" s="1230"/>
      <c r="CH66" s="1230"/>
      <c r="CI66" s="1230"/>
      <c r="CJ66" s="1231"/>
      <c r="CK66" s="88"/>
      <c r="CL66" s="88"/>
      <c r="CM66" s="88"/>
    </row>
    <row r="67" spans="1:91" ht="32.1" customHeight="1">
      <c r="A67" s="88"/>
      <c r="B67" s="88"/>
      <c r="C67" s="89"/>
      <c r="D67" s="89"/>
      <c r="E67" s="1207" t="s">
        <v>282</v>
      </c>
      <c r="F67" s="1207"/>
      <c r="G67" s="1207"/>
      <c r="H67" s="1207"/>
      <c r="I67" s="1207"/>
      <c r="J67" s="1207"/>
      <c r="K67" s="1207"/>
      <c r="L67" s="1207"/>
      <c r="M67" s="1207"/>
      <c r="N67" s="1207"/>
      <c r="O67" s="1207"/>
      <c r="P67" s="1207"/>
      <c r="Q67" s="1207"/>
      <c r="R67" s="1207"/>
      <c r="S67" s="1207"/>
      <c r="T67" s="1207"/>
      <c r="U67" s="1207"/>
      <c r="V67" s="1207"/>
      <c r="W67" s="1207"/>
      <c r="X67" s="1207"/>
      <c r="Y67" s="1207"/>
      <c r="Z67" s="1207"/>
      <c r="AA67" s="1207"/>
      <c r="AB67" s="1207"/>
      <c r="AC67" s="1207"/>
      <c r="AD67" s="1207"/>
      <c r="AE67" s="1207"/>
      <c r="AF67" s="1207"/>
      <c r="AG67" s="1204"/>
      <c r="AH67" s="1205"/>
      <c r="AI67" s="1205"/>
      <c r="AJ67" s="1205"/>
      <c r="AK67" s="1205"/>
      <c r="AL67" s="1205"/>
      <c r="AM67" s="1205"/>
      <c r="AN67" s="1206"/>
      <c r="AO67" s="1204"/>
      <c r="AP67" s="1205"/>
      <c r="AQ67" s="1205"/>
      <c r="AR67" s="1205"/>
      <c r="AS67" s="1205"/>
      <c r="AT67" s="1205"/>
      <c r="AU67" s="1205"/>
      <c r="AV67" s="1206"/>
      <c r="AW67" s="1204"/>
      <c r="AX67" s="1205"/>
      <c r="AY67" s="1205"/>
      <c r="AZ67" s="1205"/>
      <c r="BA67" s="1205"/>
      <c r="BB67" s="1205"/>
      <c r="BC67" s="1205"/>
      <c r="BD67" s="1206"/>
      <c r="BE67" s="1204"/>
      <c r="BF67" s="1205"/>
      <c r="BG67" s="1205"/>
      <c r="BH67" s="1205"/>
      <c r="BI67" s="1205"/>
      <c r="BJ67" s="1205"/>
      <c r="BK67" s="1205"/>
      <c r="BL67" s="1206"/>
      <c r="BM67" s="1204"/>
      <c r="BN67" s="1205"/>
      <c r="BO67" s="1205"/>
      <c r="BP67" s="1205"/>
      <c r="BQ67" s="1205"/>
      <c r="BR67" s="1205"/>
      <c r="BS67" s="1205"/>
      <c r="BT67" s="1206"/>
      <c r="BU67" s="1204"/>
      <c r="BV67" s="1205"/>
      <c r="BW67" s="1205"/>
      <c r="BX67" s="1205"/>
      <c r="BY67" s="1205"/>
      <c r="BZ67" s="1205"/>
      <c r="CA67" s="1205"/>
      <c r="CB67" s="1206"/>
      <c r="CC67" s="1204"/>
      <c r="CD67" s="1205"/>
      <c r="CE67" s="1205"/>
      <c r="CF67" s="1205"/>
      <c r="CG67" s="1205"/>
      <c r="CH67" s="1205"/>
      <c r="CI67" s="1205"/>
      <c r="CJ67" s="1206"/>
      <c r="CK67" s="88"/>
      <c r="CL67" s="88"/>
      <c r="CM67" s="88"/>
    </row>
    <row r="68" spans="1:91" ht="32.1" customHeight="1">
      <c r="A68" s="88"/>
      <c r="B68" s="88"/>
      <c r="C68" s="89"/>
      <c r="D68" s="89"/>
      <c r="E68" s="1207" t="s">
        <v>283</v>
      </c>
      <c r="F68" s="1207"/>
      <c r="G68" s="1207"/>
      <c r="H68" s="1207"/>
      <c r="I68" s="1207"/>
      <c r="J68" s="1207"/>
      <c r="K68" s="1207"/>
      <c r="L68" s="1207"/>
      <c r="M68" s="1207"/>
      <c r="N68" s="1207"/>
      <c r="O68" s="1207"/>
      <c r="P68" s="1207"/>
      <c r="Q68" s="1207"/>
      <c r="R68" s="1207"/>
      <c r="S68" s="1207"/>
      <c r="T68" s="1207"/>
      <c r="U68" s="1207"/>
      <c r="V68" s="1207"/>
      <c r="W68" s="1207"/>
      <c r="X68" s="1207"/>
      <c r="Y68" s="1207"/>
      <c r="Z68" s="1207"/>
      <c r="AA68" s="1207"/>
      <c r="AB68" s="1207"/>
      <c r="AC68" s="1207"/>
      <c r="AD68" s="1207"/>
      <c r="AE68" s="1207"/>
      <c r="AF68" s="1207"/>
      <c r="AG68" s="1208"/>
      <c r="AH68" s="1209"/>
      <c r="AI68" s="1209"/>
      <c r="AJ68" s="1209"/>
      <c r="AK68" s="1209"/>
      <c r="AL68" s="1209"/>
      <c r="AM68" s="1209"/>
      <c r="AN68" s="1209"/>
      <c r="AO68" s="1209"/>
      <c r="AP68" s="1209"/>
      <c r="AQ68" s="1209"/>
      <c r="AR68" s="1209"/>
      <c r="AS68" s="1209"/>
      <c r="AT68" s="1209"/>
      <c r="AU68" s="1209"/>
      <c r="AV68" s="1209"/>
      <c r="AW68" s="1209"/>
      <c r="AX68" s="1209"/>
      <c r="AY68" s="1209"/>
      <c r="AZ68" s="1209"/>
      <c r="BA68" s="1209"/>
      <c r="BB68" s="1209"/>
      <c r="BC68" s="1209"/>
      <c r="BD68" s="1209"/>
      <c r="BE68" s="1209"/>
      <c r="BF68" s="1209"/>
      <c r="BG68" s="1209"/>
      <c r="BH68" s="1209"/>
      <c r="BI68" s="1209"/>
      <c r="BJ68" s="1209"/>
      <c r="BK68" s="1209"/>
      <c r="BL68" s="1209"/>
      <c r="BM68" s="1209"/>
      <c r="BN68" s="1209"/>
      <c r="BO68" s="1209"/>
      <c r="BP68" s="1209"/>
      <c r="BQ68" s="1209"/>
      <c r="BR68" s="1209"/>
      <c r="BS68" s="1209"/>
      <c r="BT68" s="1209"/>
      <c r="BU68" s="1209"/>
      <c r="BV68" s="1209"/>
      <c r="BW68" s="1209"/>
      <c r="BX68" s="1209"/>
      <c r="BY68" s="1209"/>
      <c r="BZ68" s="1209"/>
      <c r="CA68" s="1209"/>
      <c r="CB68" s="1209"/>
      <c r="CC68" s="1209"/>
      <c r="CD68" s="1209"/>
      <c r="CE68" s="1209"/>
      <c r="CF68" s="1209"/>
      <c r="CG68" s="1209"/>
      <c r="CH68" s="1209"/>
      <c r="CI68" s="1209"/>
      <c r="CJ68" s="1210"/>
      <c r="CK68" s="88"/>
      <c r="CL68" s="88"/>
      <c r="CM68" s="88"/>
    </row>
    <row r="69" spans="1:91" ht="18" customHeight="1">
      <c r="A69" s="75"/>
      <c r="B69" s="75"/>
      <c r="C69" s="75"/>
      <c r="D69" s="109"/>
      <c r="E69" s="109"/>
      <c r="F69" s="109"/>
      <c r="G69" s="109"/>
      <c r="H69" s="109"/>
      <c r="I69" s="109"/>
      <c r="J69" s="109"/>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row>
    <row r="70" spans="1:91" ht="18" customHeight="1">
      <c r="A70" s="75"/>
      <c r="B70" s="75"/>
      <c r="C70" s="75"/>
      <c r="D70" s="109"/>
      <c r="E70" s="109"/>
      <c r="F70" s="109"/>
      <c r="G70" s="109"/>
      <c r="H70" s="109"/>
      <c r="I70" s="109"/>
      <c r="J70" s="109"/>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row>
    <row r="71" spans="1:91" ht="18" customHeight="1">
      <c r="A71" s="75"/>
      <c r="B71" s="75"/>
      <c r="C71" s="75"/>
      <c r="D71" s="109"/>
      <c r="E71" s="109"/>
      <c r="F71" s="109"/>
      <c r="G71" s="109"/>
      <c r="H71" s="109"/>
      <c r="I71" s="109"/>
      <c r="J71" s="109"/>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row>
    <row r="72" spans="1:91" ht="18" customHeight="1">
      <c r="A72" s="75"/>
      <c r="B72" s="75"/>
      <c r="C72" s="75"/>
      <c r="D72" s="109"/>
      <c r="E72" s="109"/>
      <c r="F72" s="109"/>
      <c r="G72" s="109"/>
      <c r="H72" s="109"/>
      <c r="I72" s="109"/>
      <c r="J72" s="109"/>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row>
    <row r="73" spans="1:91" ht="18" customHeight="1">
      <c r="A73" s="75"/>
      <c r="B73" s="75"/>
      <c r="C73" s="75"/>
      <c r="D73" s="109"/>
      <c r="E73" s="109"/>
      <c r="F73" s="109"/>
      <c r="G73" s="109"/>
      <c r="H73" s="109"/>
      <c r="I73" s="109"/>
      <c r="J73" s="109"/>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row>
    <row r="74" spans="1:91" ht="18" customHeight="1">
      <c r="A74" s="75"/>
      <c r="B74" s="75"/>
      <c r="C74" s="75"/>
      <c r="D74" s="109"/>
      <c r="E74" s="109"/>
      <c r="F74" s="109"/>
      <c r="G74" s="109"/>
      <c r="H74" s="109"/>
      <c r="I74" s="109"/>
      <c r="J74" s="109"/>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row>
    <row r="75" spans="1:91" ht="18" customHeight="1">
      <c r="A75" s="75"/>
      <c r="B75" s="75"/>
      <c r="C75" s="75"/>
      <c r="D75" s="109"/>
      <c r="E75" s="109"/>
      <c r="F75" s="109"/>
      <c r="G75" s="109"/>
      <c r="H75" s="109"/>
      <c r="I75" s="109"/>
      <c r="J75" s="109"/>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row>
    <row r="76" spans="1:91" ht="18" customHeight="1">
      <c r="A76" s="75"/>
      <c r="B76" s="75"/>
      <c r="C76" s="75"/>
      <c r="D76" s="109"/>
      <c r="E76" s="109"/>
      <c r="F76" s="109"/>
      <c r="G76" s="109"/>
      <c r="H76" s="109"/>
      <c r="I76" s="109"/>
      <c r="J76" s="109"/>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row>
    <row r="77" spans="1:91" ht="18" customHeight="1">
      <c r="A77" s="75"/>
      <c r="B77" s="75"/>
      <c r="C77" s="75"/>
      <c r="D77" s="109"/>
      <c r="E77" s="109"/>
      <c r="F77" s="109"/>
      <c r="G77" s="109"/>
      <c r="H77" s="109"/>
      <c r="I77" s="109"/>
      <c r="J77" s="109"/>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row>
    <row r="78" spans="1:91" ht="18" customHeight="1">
      <c r="E78" s="69"/>
      <c r="F78" s="69"/>
      <c r="G78" s="75"/>
      <c r="H78" s="69"/>
    </row>
  </sheetData>
  <sheetProtection algorithmName="SHA-512" hashValue="oYD95kYs9JGon7c2I9wH2LnNcJXMEMNCU2TubIoC3blQ7nb3197dlh4HWhZykpOMNvS9fsywA4mgyaVhb0mRnA==" saltValue="Vg6jwhVutp2XMfw/v6ybXA==" spinCount="100000" sheet="1" objects="1" scenarios="1"/>
  <mergeCells count="93">
    <mergeCell ref="AJ66:BD66"/>
    <mergeCell ref="BE66:BG66"/>
    <mergeCell ref="E63:AF63"/>
    <mergeCell ref="AG63:CJ63"/>
    <mergeCell ref="E64:K64"/>
    <mergeCell ref="L64:R64"/>
    <mergeCell ref="S64:Y64"/>
    <mergeCell ref="Z64:AF64"/>
    <mergeCell ref="AG64:CJ64"/>
    <mergeCell ref="BH66:BO66"/>
    <mergeCell ref="BP66:CE66"/>
    <mergeCell ref="CF66:CJ66"/>
    <mergeCell ref="E66:G66"/>
    <mergeCell ref="H66:AF66"/>
    <mergeCell ref="AG66:AI66"/>
    <mergeCell ref="E61:AF61"/>
    <mergeCell ref="AG61:CJ61"/>
    <mergeCell ref="E62:K62"/>
    <mergeCell ref="L62:R62"/>
    <mergeCell ref="S62:Y62"/>
    <mergeCell ref="Z62:AF62"/>
    <mergeCell ref="AG62:CJ62"/>
    <mergeCell ref="A33:CN35"/>
    <mergeCell ref="BY44:CL44"/>
    <mergeCell ref="A36:CN36"/>
    <mergeCell ref="T32:V32"/>
    <mergeCell ref="W32:AA32"/>
    <mergeCell ref="AB32:AD32"/>
    <mergeCell ref="AE32:AV32"/>
    <mergeCell ref="AW32:BE32"/>
    <mergeCell ref="BF32:BM32"/>
    <mergeCell ref="BN32:BP32"/>
    <mergeCell ref="BQ32:BV32"/>
    <mergeCell ref="BW32:CN32"/>
    <mergeCell ref="A29:CN29"/>
    <mergeCell ref="A32:B32"/>
    <mergeCell ref="C32:G32"/>
    <mergeCell ref="H32:K32"/>
    <mergeCell ref="L32:N32"/>
    <mergeCell ref="O32:S32"/>
    <mergeCell ref="A26:CN26"/>
    <mergeCell ref="A27:CN27"/>
    <mergeCell ref="A28:CN28"/>
    <mergeCell ref="AT15:BC15"/>
    <mergeCell ref="BD15:CJ15"/>
    <mergeCell ref="CK15:CN15"/>
    <mergeCell ref="AT12:BC13"/>
    <mergeCell ref="BD12:BK12"/>
    <mergeCell ref="BL12:CL12"/>
    <mergeCell ref="BD13:CL13"/>
    <mergeCell ref="AT14:BC14"/>
    <mergeCell ref="BD14:CJ14"/>
    <mergeCell ref="CA2:CL2"/>
    <mergeCell ref="CA3:CL3"/>
    <mergeCell ref="BR2:BZ2"/>
    <mergeCell ref="CM5:CN5"/>
    <mergeCell ref="AJ11:AR11"/>
    <mergeCell ref="AT11:BC11"/>
    <mergeCell ref="BD11:BH11"/>
    <mergeCell ref="BI11:BJ11"/>
    <mergeCell ref="BK11:BO11"/>
    <mergeCell ref="BR5:BU5"/>
    <mergeCell ref="BV5:BX5"/>
    <mergeCell ref="BY5:BZ5"/>
    <mergeCell ref="CA5:CE5"/>
    <mergeCell ref="CF5:CG5"/>
    <mergeCell ref="CH5:CL5"/>
    <mergeCell ref="BM67:BT67"/>
    <mergeCell ref="BU67:CB67"/>
    <mergeCell ref="CC67:CJ67"/>
    <mergeCell ref="E68:AF68"/>
    <mergeCell ref="AG68:CJ68"/>
    <mergeCell ref="E67:AF67"/>
    <mergeCell ref="AG67:AN67"/>
    <mergeCell ref="AO67:AV67"/>
    <mergeCell ref="AW67:BD67"/>
    <mergeCell ref="BE67:BL67"/>
    <mergeCell ref="BY45:CL45"/>
    <mergeCell ref="A56:X56"/>
    <mergeCell ref="Y56:BO56"/>
    <mergeCell ref="BP56:CN56"/>
    <mergeCell ref="BQ57:CN57"/>
    <mergeCell ref="A46:CN46"/>
    <mergeCell ref="AU49:BB49"/>
    <mergeCell ref="E49:AF49"/>
    <mergeCell ref="E50:AF50"/>
    <mergeCell ref="E51:AF51"/>
    <mergeCell ref="AG51:CJ51"/>
    <mergeCell ref="AG50:CJ50"/>
    <mergeCell ref="BM49:CJ49"/>
    <mergeCell ref="AL49:AT49"/>
    <mergeCell ref="BF49:BK49"/>
    <mergeCell ref="BC49:BE49"/>
  </mergeCells>
  <phoneticPr fontId="54"/>
  <conditionalFormatting sqref="E66:G66 AG66:AI66 BE66:BG66">
    <cfRule type="expression" dxfId="38" priority="37" stopIfTrue="1">
      <formula>AND($E$66="□",$AG$66="□",$BE$66="□")</formula>
    </cfRule>
  </conditionalFormatting>
  <conditionalFormatting sqref="E62:K62">
    <cfRule type="expression" dxfId="37" priority="46" stopIfTrue="1">
      <formula>$E$62=""</formula>
    </cfRule>
  </conditionalFormatting>
  <conditionalFormatting sqref="H32:K32">
    <cfRule type="expression" dxfId="36" priority="5">
      <formula>$H$32=""</formula>
    </cfRule>
  </conditionalFormatting>
  <conditionalFormatting sqref="L62:R62">
    <cfRule type="expression" dxfId="35" priority="45" stopIfTrue="1">
      <formula>$L$62=""</formula>
    </cfRule>
  </conditionalFormatting>
  <conditionalFormatting sqref="L64:R64">
    <cfRule type="expression" dxfId="34" priority="41" stopIfTrue="1">
      <formula>$L$64=""</formula>
    </cfRule>
  </conditionalFormatting>
  <conditionalFormatting sqref="O32:S32">
    <cfRule type="expression" dxfId="33" priority="4">
      <formula>$O$32=""</formula>
    </cfRule>
  </conditionalFormatting>
  <conditionalFormatting sqref="S62:Y62">
    <cfRule type="expression" dxfId="32" priority="44" stopIfTrue="1">
      <formula>$S$62=""</formula>
    </cfRule>
  </conditionalFormatting>
  <conditionalFormatting sqref="S64:Y64">
    <cfRule type="expression" dxfId="31" priority="40" stopIfTrue="1">
      <formula>$S$64=""</formula>
    </cfRule>
  </conditionalFormatting>
  <conditionalFormatting sqref="W32:AA32">
    <cfRule type="expression" dxfId="30" priority="3">
      <formula>$W$32=""</formula>
    </cfRule>
  </conditionalFormatting>
  <conditionalFormatting sqref="Y56:BO56">
    <cfRule type="expression" dxfId="29" priority="47">
      <formula>$Y$56=""</formula>
    </cfRule>
  </conditionalFormatting>
  <conditionalFormatting sqref="Z62:AF62">
    <cfRule type="expression" dxfId="28" priority="43" stopIfTrue="1">
      <formula>$Z$62=""</formula>
    </cfRule>
  </conditionalFormatting>
  <conditionalFormatting sqref="Z64:AF64">
    <cfRule type="expression" dxfId="27" priority="39" stopIfTrue="1">
      <formula>$Z$64=""</formula>
    </cfRule>
  </conditionalFormatting>
  <conditionalFormatting sqref="AG67:AN67">
    <cfRule type="expression" dxfId="26" priority="36" stopIfTrue="1">
      <formula>$AG$67=""</formula>
    </cfRule>
  </conditionalFormatting>
  <conditionalFormatting sqref="AG50:CJ50">
    <cfRule type="expression" dxfId="25" priority="12">
      <formula>$AG$50=""</formula>
    </cfRule>
  </conditionalFormatting>
  <conditionalFormatting sqref="AG51:CJ51">
    <cfRule type="expression" dxfId="24" priority="11">
      <formula>$AG$51=""</formula>
    </cfRule>
  </conditionalFormatting>
  <conditionalFormatting sqref="AG62:CJ62">
    <cfRule type="expression" dxfId="23" priority="42" stopIfTrue="1">
      <formula>$AG$62=""</formula>
    </cfRule>
  </conditionalFormatting>
  <conditionalFormatting sqref="AG64:CJ64">
    <cfRule type="expression" dxfId="22" priority="38" stopIfTrue="1">
      <formula>$AG$64=""</formula>
    </cfRule>
  </conditionalFormatting>
  <conditionalFormatting sqref="AG68:CJ68">
    <cfRule type="expression" dxfId="21" priority="29" stopIfTrue="1">
      <formula>$AG$68=""</formula>
    </cfRule>
  </conditionalFormatting>
  <conditionalFormatting sqref="AO67:AV67">
    <cfRule type="expression" dxfId="20" priority="35" stopIfTrue="1">
      <formula>$AO$67=""</formula>
    </cfRule>
  </conditionalFormatting>
  <conditionalFormatting sqref="AU49:BB49">
    <cfRule type="expression" dxfId="19" priority="14">
      <formula>$AU$49=""</formula>
    </cfRule>
  </conditionalFormatting>
  <conditionalFormatting sqref="AW67:BD67">
    <cfRule type="expression" dxfId="18" priority="34" stopIfTrue="1">
      <formula>$AW$67=""</formula>
    </cfRule>
  </conditionalFormatting>
  <conditionalFormatting sqref="BD11:BH11">
    <cfRule type="expression" dxfId="17" priority="26">
      <formula>$BD$11=""</formula>
    </cfRule>
  </conditionalFormatting>
  <conditionalFormatting sqref="BD12:BK12">
    <cfRule type="expression" dxfId="16" priority="24">
      <formula>$BD$12=""</formula>
    </cfRule>
  </conditionalFormatting>
  <conditionalFormatting sqref="BD14:CJ14">
    <cfRule type="expression" dxfId="15" priority="21">
      <formula>$BD$14=""</formula>
    </cfRule>
  </conditionalFormatting>
  <conditionalFormatting sqref="BD15:CJ15">
    <cfRule type="expression" dxfId="14" priority="20">
      <formula>$BD$15=""</formula>
    </cfRule>
  </conditionalFormatting>
  <conditionalFormatting sqref="BD13:CL13">
    <cfRule type="expression" dxfId="13" priority="22">
      <formula>$BD$13=""</formula>
    </cfRule>
  </conditionalFormatting>
  <conditionalFormatting sqref="BE67:BL67">
    <cfRule type="expression" dxfId="12" priority="33" stopIfTrue="1">
      <formula>$BE$67=""</formula>
    </cfRule>
  </conditionalFormatting>
  <conditionalFormatting sqref="BF32">
    <cfRule type="expression" dxfId="11" priority="2">
      <formula>$BF$32=""</formula>
    </cfRule>
  </conditionalFormatting>
  <conditionalFormatting sqref="BF49:BK49">
    <cfRule type="expression" dxfId="10" priority="13">
      <formula>$BF$49=""</formula>
    </cfRule>
  </conditionalFormatting>
  <conditionalFormatting sqref="BK11:BO11">
    <cfRule type="expression" dxfId="9" priority="25">
      <formula>$BK$11=""</formula>
    </cfRule>
  </conditionalFormatting>
  <conditionalFormatting sqref="BL12:CL12">
    <cfRule type="expression" dxfId="8" priority="23">
      <formula>$BL$12=""</formula>
    </cfRule>
  </conditionalFormatting>
  <conditionalFormatting sqref="BM67:BT67">
    <cfRule type="expression" dxfId="7" priority="32" stopIfTrue="1">
      <formula>$BM$67=""</formula>
    </cfRule>
  </conditionalFormatting>
  <conditionalFormatting sqref="BP66:CE66">
    <cfRule type="expression" dxfId="6" priority="28" stopIfTrue="1">
      <formula>AND($BE$86="■",$BP$86="")</formula>
    </cfRule>
  </conditionalFormatting>
  <conditionalFormatting sqref="BQ32">
    <cfRule type="expression" dxfId="5" priority="1">
      <formula>$BQ$32=""</formula>
    </cfRule>
  </conditionalFormatting>
  <conditionalFormatting sqref="BU67:CB67">
    <cfRule type="expression" dxfId="4" priority="31" stopIfTrue="1">
      <formula>$BU$67=""</formula>
    </cfRule>
  </conditionalFormatting>
  <conditionalFormatting sqref="BV5:BX5">
    <cfRule type="expression" dxfId="3" priority="6">
      <formula>$BV$5=""</formula>
    </cfRule>
  </conditionalFormatting>
  <conditionalFormatting sqref="CA5:CE5">
    <cfRule type="expression" dxfId="2" priority="8" stopIfTrue="1">
      <formula>$CA$5=""</formula>
    </cfRule>
  </conditionalFormatting>
  <conditionalFormatting sqref="CC67:CJ67">
    <cfRule type="expression" dxfId="1" priority="30" stopIfTrue="1">
      <formula>$CC$67=""</formula>
    </cfRule>
  </conditionalFormatting>
  <conditionalFormatting sqref="CH5:CL5">
    <cfRule type="expression" dxfId="0" priority="7">
      <formula>$CH$5=""</formula>
    </cfRule>
  </conditionalFormatting>
  <dataValidations xWindow="873" yWindow="472" count="8">
    <dataValidation imeMode="off" allowBlank="1" showInputMessage="1" showErrorMessage="1" sqref="CA2:CL3" xr:uid="{58830203-4E69-4DD0-9639-0AC95E4CF824}"/>
    <dataValidation imeMode="hiragana" allowBlank="1" showInputMessage="1" showErrorMessage="1" sqref="BD14:CJ14" xr:uid="{610D65C9-D371-4742-857A-C04FB11B736A}"/>
    <dataValidation type="textLength" imeMode="disabled" operator="equal" allowBlank="1" showInputMessage="1" showErrorMessage="1" prompt="口座番号は右詰で記入し、空白欄には「0」を記入してください。" sqref="AG67:AN67" xr:uid="{D864AC3F-EDB1-4D2B-887E-314C934834E8}">
      <formula1>1</formula1>
    </dataValidation>
    <dataValidation imeMode="fullKatakana" allowBlank="1" showInputMessage="1" showErrorMessage="1" sqref="AG68:CJ68" xr:uid="{52D3084A-AF7C-4CA6-A9DF-60BE5C1A254C}"/>
    <dataValidation type="list" imeMode="disabled" allowBlank="1" showInputMessage="1" showErrorMessage="1" sqref="E66:G66 AG66:AI66 BE66:BG66" xr:uid="{2707E0A3-1C45-455E-9DF3-A013C5AA5489}">
      <formula1>"□,■"</formula1>
    </dataValidation>
    <dataValidation type="textLength" imeMode="disabled" operator="equal" allowBlank="1" showInputMessage="1" showErrorMessage="1" sqref="E62:AF62 L64:AF64 AO67:CJ67" xr:uid="{80A2E74F-2609-49A9-90C3-266D94578F9E}">
      <formula1>1</formula1>
    </dataValidation>
    <dataValidation type="whole" imeMode="disabled" allowBlank="1" showErrorMessage="1" error="1から12までの半角数字を入力してください" prompt="事業完了日以降の日付を記入してください。_x000a_※事業完了日以前の日付は不可" sqref="CA5:CE5" xr:uid="{00167174-232D-4AED-8FFC-8CE7CC91A38A}">
      <formula1>1</formula1>
      <formula2>12</formula2>
    </dataValidation>
    <dataValidation type="whole" imeMode="disabled" allowBlank="1" showInputMessage="1" showErrorMessage="1" error="1から31までの半角数字を入力してください" sqref="CH5:CL5" xr:uid="{71903B3F-DAE7-4491-B864-B1DE139A449A}">
      <formula1>1</formula1>
      <formula2>31</formula2>
    </dataValidation>
  </dataValidations>
  <printOptions horizontalCentered="1"/>
  <pageMargins left="0.27559055118110237" right="0.27559055118110237" top="0.27559055118110237" bottom="0.19685039370078741" header="0.39370078740157483" footer="3.937007874015748E-2"/>
  <pageSetup paperSize="9" scale="72" orientation="portrait" r:id="rId1"/>
  <headerFooter alignWithMargins="0"/>
  <rowBreaks count="1" manualBreakCount="1">
    <brk id="43" max="9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02D6-2462-4325-B320-8065437BBB18}">
  <sheetPr codeName="Sheet11">
    <tabColor theme="1"/>
  </sheetPr>
  <dimension ref="A1"/>
  <sheetViews>
    <sheetView workbookViewId="0">
      <selection sqref="A1:XFD1048576"/>
    </sheetView>
  </sheetViews>
  <sheetFormatPr defaultColWidth="9" defaultRowHeight="13.2"/>
  <cols>
    <col min="1" max="16384" width="9" style="234"/>
  </cols>
  <sheetData/>
  <sheetProtection algorithmName="SHA-512" hashValue="EEP+dkXzkgdDv39HESPhH1m36INHlzb0UxQHp8pKq9dZIPVm65vbSqUAOIXpfXhXpbTCUqmX9vAz21R+KF7rqA==" saltValue="dzqQAQnf3+P4Q0rQwBmTTg==" spinCount="100000" sheet="1" objects="1" scenarios="1"/>
  <phoneticPr fontId="5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58913-84F1-45F5-8992-5203C00483D4}">
  <sheetPr codeName="Sheet7">
    <tabColor theme="9" tint="0.59999389629810485"/>
  </sheetPr>
  <dimension ref="B1:I21"/>
  <sheetViews>
    <sheetView showGridLines="0" zoomScaleNormal="100" workbookViewId="0"/>
  </sheetViews>
  <sheetFormatPr defaultColWidth="9.44140625" defaultRowHeight="17.399999999999999"/>
  <cols>
    <col min="1" max="1" width="2.44140625" style="254" customWidth="1"/>
    <col min="2" max="2" width="7.77734375" style="254" customWidth="1"/>
    <col min="3" max="3" width="27.77734375" style="254" customWidth="1"/>
    <col min="4" max="6" width="8.77734375" style="254" customWidth="1"/>
    <col min="7" max="7" width="60.77734375" style="254" customWidth="1"/>
    <col min="8" max="8" width="8.77734375" style="254" customWidth="1"/>
    <col min="9" max="16384" width="9.44140625" style="254"/>
  </cols>
  <sheetData>
    <row r="1" spans="2:9" ht="32.700000000000003" customHeight="1">
      <c r="B1" s="426" t="s">
        <v>221</v>
      </c>
      <c r="C1" s="426"/>
      <c r="D1" s="426"/>
      <c r="E1" s="426"/>
      <c r="F1" s="426"/>
      <c r="G1" s="426"/>
      <c r="H1" s="426"/>
    </row>
    <row r="2" spans="2:9" s="263" customFormat="1" ht="32.700000000000003" customHeight="1">
      <c r="C2" s="263" t="s">
        <v>222</v>
      </c>
    </row>
    <row r="3" spans="2:9" ht="25.2" customHeight="1">
      <c r="B3" s="427" t="s">
        <v>223</v>
      </c>
      <c r="C3" s="427" t="s">
        <v>224</v>
      </c>
      <c r="D3" s="427" t="s">
        <v>225</v>
      </c>
      <c r="E3" s="427" t="s">
        <v>226</v>
      </c>
      <c r="F3" s="427" t="s">
        <v>227</v>
      </c>
      <c r="G3" s="428" t="s">
        <v>228</v>
      </c>
      <c r="H3" s="429" t="s">
        <v>229</v>
      </c>
    </row>
    <row r="4" spans="2:9" ht="25.2" customHeight="1">
      <c r="B4" s="427"/>
      <c r="C4" s="427"/>
      <c r="D4" s="427"/>
      <c r="E4" s="427"/>
      <c r="F4" s="427"/>
      <c r="G4" s="428"/>
      <c r="H4" s="429"/>
    </row>
    <row r="5" spans="2:9" ht="37.200000000000003" customHeight="1">
      <c r="B5" s="256" t="s">
        <v>230</v>
      </c>
      <c r="C5" s="256" t="s">
        <v>231</v>
      </c>
      <c r="D5" s="256" t="s">
        <v>297</v>
      </c>
      <c r="E5" s="424" t="s">
        <v>232</v>
      </c>
      <c r="F5" s="256" t="s">
        <v>233</v>
      </c>
      <c r="G5" s="259" t="s">
        <v>234</v>
      </c>
      <c r="H5" s="257"/>
    </row>
    <row r="6" spans="2:9" ht="37.200000000000003" customHeight="1">
      <c r="B6" s="256" t="s">
        <v>235</v>
      </c>
      <c r="C6" s="256" t="s">
        <v>236</v>
      </c>
      <c r="D6" s="256" t="s">
        <v>237</v>
      </c>
      <c r="E6" s="424"/>
      <c r="F6" s="256" t="s">
        <v>233</v>
      </c>
      <c r="G6" s="260" t="s">
        <v>238</v>
      </c>
      <c r="H6" s="257"/>
    </row>
    <row r="7" spans="2:9" ht="37.200000000000003" customHeight="1">
      <c r="B7" s="256" t="s">
        <v>239</v>
      </c>
      <c r="C7" s="256" t="s">
        <v>240</v>
      </c>
      <c r="D7" s="256" t="s">
        <v>241</v>
      </c>
      <c r="E7" s="424"/>
      <c r="F7" s="256" t="s">
        <v>233</v>
      </c>
      <c r="G7" s="261" t="s">
        <v>242</v>
      </c>
      <c r="H7" s="257"/>
    </row>
    <row r="8" spans="2:9" ht="37.200000000000003" customHeight="1">
      <c r="B8" s="256" t="s">
        <v>243</v>
      </c>
      <c r="C8" s="256" t="s">
        <v>244</v>
      </c>
      <c r="D8" s="256" t="s">
        <v>298</v>
      </c>
      <c r="E8" s="424"/>
      <c r="F8" s="256" t="s">
        <v>233</v>
      </c>
      <c r="G8" s="261" t="s">
        <v>245</v>
      </c>
      <c r="H8" s="257"/>
    </row>
    <row r="9" spans="2:9" ht="37.200000000000003" customHeight="1">
      <c r="B9" s="256" t="s">
        <v>246</v>
      </c>
      <c r="C9" s="256" t="s">
        <v>247</v>
      </c>
      <c r="D9" s="256" t="s">
        <v>248</v>
      </c>
      <c r="E9" s="424" t="s">
        <v>249</v>
      </c>
      <c r="F9" s="256" t="s">
        <v>233</v>
      </c>
      <c r="G9" s="261" t="s">
        <v>250</v>
      </c>
      <c r="H9" s="257"/>
    </row>
    <row r="10" spans="2:9" ht="37.200000000000003" customHeight="1">
      <c r="B10" s="256" t="s">
        <v>251</v>
      </c>
      <c r="C10" s="256" t="s">
        <v>252</v>
      </c>
      <c r="D10" s="256" t="s">
        <v>253</v>
      </c>
      <c r="E10" s="424"/>
      <c r="F10" s="256" t="s">
        <v>233</v>
      </c>
      <c r="G10" s="262" t="s">
        <v>285</v>
      </c>
      <c r="H10" s="257"/>
    </row>
    <row r="11" spans="2:9" ht="37.200000000000003" customHeight="1">
      <c r="B11" s="256" t="s">
        <v>255</v>
      </c>
      <c r="C11" s="256" t="s">
        <v>256</v>
      </c>
      <c r="D11" s="256" t="s">
        <v>253</v>
      </c>
      <c r="E11" s="424"/>
      <c r="F11" s="256" t="s">
        <v>233</v>
      </c>
      <c r="G11" s="262" t="s">
        <v>299</v>
      </c>
      <c r="H11" s="257"/>
    </row>
    <row r="12" spans="2:9" ht="37.200000000000003" customHeight="1">
      <c r="B12" s="258" t="s">
        <v>257</v>
      </c>
      <c r="C12" s="256" t="s">
        <v>258</v>
      </c>
      <c r="D12" s="256" t="s">
        <v>253</v>
      </c>
      <c r="E12" s="424"/>
      <c r="F12" s="256" t="s">
        <v>233</v>
      </c>
      <c r="G12" s="262" t="s">
        <v>259</v>
      </c>
      <c r="H12" s="257"/>
    </row>
    <row r="13" spans="2:9" ht="37.200000000000003" customHeight="1">
      <c r="B13" s="256" t="s">
        <v>260</v>
      </c>
      <c r="C13" s="256" t="s">
        <v>261</v>
      </c>
      <c r="D13" s="256" t="s">
        <v>253</v>
      </c>
      <c r="E13" s="424"/>
      <c r="F13" s="256" t="s">
        <v>254</v>
      </c>
      <c r="G13" s="260" t="s">
        <v>262</v>
      </c>
      <c r="H13" s="257"/>
    </row>
    <row r="14" spans="2:9" ht="37.200000000000003" customHeight="1">
      <c r="B14" s="256" t="s">
        <v>263</v>
      </c>
      <c r="C14" s="256" t="s">
        <v>264</v>
      </c>
      <c r="D14" s="256" t="s">
        <v>253</v>
      </c>
      <c r="E14" s="424"/>
      <c r="F14" s="256" t="s">
        <v>254</v>
      </c>
      <c r="G14" s="260" t="s">
        <v>265</v>
      </c>
      <c r="H14" s="257"/>
      <c r="I14" s="255"/>
    </row>
    <row r="15" spans="2:9" ht="37.200000000000003" customHeight="1">
      <c r="B15" s="256" t="s">
        <v>328</v>
      </c>
      <c r="C15" s="256" t="s">
        <v>332</v>
      </c>
      <c r="D15" s="256" t="s">
        <v>266</v>
      </c>
      <c r="E15" s="256" t="s">
        <v>295</v>
      </c>
      <c r="F15" s="256" t="s">
        <v>233</v>
      </c>
      <c r="G15" s="262" t="s">
        <v>267</v>
      </c>
      <c r="H15" s="295"/>
      <c r="I15" s="255"/>
    </row>
    <row r="16" spans="2:9" ht="37.200000000000003" hidden="1" customHeight="1">
      <c r="B16" s="256" t="s">
        <v>329</v>
      </c>
      <c r="C16" s="256" t="s">
        <v>268</v>
      </c>
      <c r="D16" s="256" t="s">
        <v>253</v>
      </c>
      <c r="E16" s="256" t="s">
        <v>249</v>
      </c>
      <c r="F16" s="256" t="s">
        <v>254</v>
      </c>
      <c r="G16" s="294"/>
      <c r="H16" s="294"/>
    </row>
    <row r="17" spans="2:8" ht="37.200000000000003" hidden="1" customHeight="1">
      <c r="B17" s="296" t="s">
        <v>330</v>
      </c>
      <c r="C17" s="256" t="s">
        <v>269</v>
      </c>
      <c r="D17" s="256" t="s">
        <v>333</v>
      </c>
      <c r="E17" s="256" t="s">
        <v>232</v>
      </c>
      <c r="F17" s="256" t="s">
        <v>254</v>
      </c>
      <c r="G17" s="294"/>
      <c r="H17" s="295"/>
    </row>
    <row r="18" spans="2:8" ht="37.200000000000003" hidden="1" customHeight="1">
      <c r="B18" s="296" t="s">
        <v>331</v>
      </c>
      <c r="C18" s="256" t="s">
        <v>270</v>
      </c>
      <c r="D18" s="256" t="s">
        <v>253</v>
      </c>
      <c r="E18" s="424" t="s">
        <v>249</v>
      </c>
      <c r="F18" s="256" t="s">
        <v>254</v>
      </c>
      <c r="G18" s="294"/>
      <c r="H18" s="294"/>
    </row>
    <row r="19" spans="2:8" ht="37.200000000000003" hidden="1" customHeight="1">
      <c r="B19" s="296" t="s">
        <v>334</v>
      </c>
      <c r="C19" s="256" t="s">
        <v>271</v>
      </c>
      <c r="D19" s="256" t="s">
        <v>253</v>
      </c>
      <c r="E19" s="424"/>
      <c r="F19" s="256" t="s">
        <v>254</v>
      </c>
      <c r="G19" s="295"/>
      <c r="H19" s="295"/>
    </row>
    <row r="21" spans="2:8">
      <c r="B21" s="425" t="s">
        <v>296</v>
      </c>
      <c r="C21" s="425"/>
      <c r="D21" s="425"/>
      <c r="E21" s="425"/>
      <c r="F21" s="425"/>
      <c r="G21" s="425"/>
      <c r="H21" s="425"/>
    </row>
  </sheetData>
  <sheetProtection sheet="1" objects="1" scenarios="1"/>
  <mergeCells count="12">
    <mergeCell ref="E5:E8"/>
    <mergeCell ref="E9:E14"/>
    <mergeCell ref="E18:E19"/>
    <mergeCell ref="B21:H21"/>
    <mergeCell ref="B1:H1"/>
    <mergeCell ref="B3:B4"/>
    <mergeCell ref="C3:C4"/>
    <mergeCell ref="D3:D4"/>
    <mergeCell ref="E3:E4"/>
    <mergeCell ref="F3:F4"/>
    <mergeCell ref="G3:G4"/>
    <mergeCell ref="H3:H4"/>
  </mergeCells>
  <phoneticPr fontId="54"/>
  <dataValidations count="1">
    <dataValidation type="list" allowBlank="1" showInputMessage="1" showErrorMessage="1" sqref="H5:H14" xr:uid="{48C81170-8DEB-46FB-8818-0B1FB23160F8}">
      <formula1>"✓,−"</formula1>
    </dataValidation>
  </dataValidations>
  <pageMargins left="0.31496062992125984" right="0.31496062992125984" top="0.55118110236220474" bottom="0.35433070866141736" header="0.31496062992125984" footer="0.31496062992125984"/>
  <pageSetup paperSize="9" scale="70" orientation="portrait"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O93"/>
  <sheetViews>
    <sheetView showGridLines="0" tabSelected="1" view="pageBreakPreview" zoomScaleNormal="100" zoomScaleSheetLayoutView="100" workbookViewId="0"/>
  </sheetViews>
  <sheetFormatPr defaultColWidth="1.33203125" defaultRowHeight="18" customHeight="1"/>
  <cols>
    <col min="1" max="4" width="1.33203125" style="69" customWidth="1"/>
    <col min="5" max="6" width="1.33203125" style="67" customWidth="1"/>
    <col min="7" max="8" width="1.33203125" style="68" customWidth="1"/>
    <col min="9" max="12" width="1.33203125" style="69"/>
    <col min="13" max="13" width="1.109375" style="69" customWidth="1"/>
    <col min="14" max="75" width="1.33203125" style="69"/>
    <col min="76" max="76" width="2.6640625" style="69" customWidth="1"/>
    <col min="77" max="91" width="1.33203125" style="69"/>
    <col min="92" max="92" width="2.109375" style="69" customWidth="1"/>
    <col min="93" max="16384" width="1.33203125" style="69"/>
  </cols>
  <sheetData>
    <row r="2" spans="1:93" s="52" customFormat="1" ht="20.25" customHeight="1">
      <c r="A2" s="53" t="s">
        <v>300</v>
      </c>
      <c r="C2" s="53"/>
      <c r="D2" s="53"/>
      <c r="E2" s="54"/>
      <c r="F2" s="54"/>
      <c r="G2" s="55"/>
      <c r="H2" s="55"/>
      <c r="I2" s="53"/>
      <c r="J2" s="56"/>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BN2" s="57"/>
      <c r="BP2" s="148"/>
      <c r="BQ2" s="148"/>
      <c r="BR2" s="297" t="s">
        <v>141</v>
      </c>
      <c r="BS2" s="297"/>
      <c r="BT2" s="297"/>
      <c r="BU2" s="297"/>
      <c r="BV2" s="297"/>
      <c r="BW2" s="297"/>
      <c r="BX2" s="297"/>
      <c r="BY2" s="297"/>
      <c r="BZ2" s="297"/>
      <c r="CA2" s="378"/>
      <c r="CB2" s="378"/>
      <c r="CC2" s="378"/>
      <c r="CD2" s="378"/>
      <c r="CE2" s="378"/>
      <c r="CF2" s="378"/>
      <c r="CG2" s="378"/>
      <c r="CH2" s="378"/>
      <c r="CI2" s="378"/>
      <c r="CJ2" s="378"/>
      <c r="CK2" s="378"/>
      <c r="CL2" s="378"/>
      <c r="CM2" s="148"/>
      <c r="CN2" s="148"/>
    </row>
    <row r="3" spans="1:93" s="52" customFormat="1" ht="20.25" customHeight="1">
      <c r="C3" s="53"/>
      <c r="D3" s="53"/>
      <c r="E3" s="54"/>
      <c r="F3" s="54"/>
      <c r="G3" s="55"/>
      <c r="H3" s="55"/>
      <c r="I3" s="53"/>
      <c r="J3" s="56"/>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BN3" s="58"/>
      <c r="BO3" s="58"/>
      <c r="BP3" s="58"/>
      <c r="BQ3" s="58"/>
      <c r="BR3" s="58"/>
      <c r="BS3" s="58"/>
      <c r="BT3" s="58"/>
      <c r="BU3" s="58"/>
      <c r="BV3" s="58"/>
      <c r="BW3" s="58"/>
      <c r="BX3" s="58"/>
      <c r="BY3" s="58"/>
      <c r="BZ3" s="230" t="s">
        <v>154</v>
      </c>
      <c r="CA3" s="379" t="str">
        <f>BD15&amp;""</f>
        <v/>
      </c>
      <c r="CB3" s="379"/>
      <c r="CC3" s="379"/>
      <c r="CD3" s="379"/>
      <c r="CE3" s="379"/>
      <c r="CF3" s="379"/>
      <c r="CG3" s="379"/>
      <c r="CH3" s="379"/>
      <c r="CI3" s="379"/>
      <c r="CJ3" s="379"/>
      <c r="CK3" s="379"/>
      <c r="CL3" s="379"/>
    </row>
    <row r="4" spans="1:93" s="52" customFormat="1" ht="9.75" customHeight="1">
      <c r="C4" s="53"/>
      <c r="D4" s="53"/>
      <c r="E4" s="54"/>
      <c r="F4" s="54"/>
      <c r="G4" s="55"/>
      <c r="H4" s="55"/>
      <c r="I4" s="53"/>
      <c r="J4" s="56"/>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BN4" s="58"/>
      <c r="BO4" s="58"/>
      <c r="BP4" s="58"/>
      <c r="BQ4" s="58"/>
      <c r="BR4" s="58"/>
      <c r="BS4" s="58"/>
      <c r="BT4" s="58"/>
      <c r="BU4" s="58"/>
      <c r="BV4" s="58"/>
      <c r="BW4" s="58"/>
      <c r="BX4" s="58"/>
      <c r="BY4" s="58"/>
      <c r="BZ4" s="58"/>
      <c r="CA4" s="58"/>
      <c r="CB4" s="58"/>
      <c r="CC4" s="58"/>
      <c r="CD4" s="58"/>
      <c r="CE4" s="58"/>
      <c r="CF4" s="58"/>
      <c r="CG4" s="58"/>
      <c r="CH4" s="58"/>
      <c r="CI4" s="58"/>
      <c r="CJ4" s="58"/>
      <c r="CK4" s="58"/>
      <c r="CL4" s="58"/>
    </row>
    <row r="5" spans="1:93" s="52" customFormat="1" ht="18" customHeight="1">
      <c r="A5" s="53"/>
      <c r="B5" s="53"/>
      <c r="C5" s="53"/>
      <c r="D5" s="53"/>
      <c r="E5" s="54"/>
      <c r="F5" s="54"/>
      <c r="G5" s="55"/>
      <c r="H5" s="55"/>
      <c r="I5" s="53"/>
      <c r="J5" s="53"/>
      <c r="K5" s="53"/>
      <c r="L5" s="53"/>
      <c r="M5" s="53"/>
      <c r="N5" s="53"/>
      <c r="O5" s="53"/>
      <c r="P5" s="53"/>
      <c r="Q5" s="53"/>
      <c r="R5" s="53"/>
      <c r="S5" s="53"/>
      <c r="T5" s="53"/>
      <c r="U5" s="53"/>
      <c r="V5" s="53"/>
      <c r="W5" s="53"/>
      <c r="X5" s="53"/>
      <c r="Y5" s="53"/>
      <c r="Z5" s="53"/>
      <c r="AA5" s="53"/>
      <c r="AB5" s="53"/>
      <c r="AC5" s="53"/>
      <c r="AD5" s="53"/>
      <c r="AE5" s="53"/>
      <c r="AF5" s="53"/>
      <c r="AG5" s="53"/>
      <c r="AH5" s="53"/>
      <c r="AJ5" s="53"/>
      <c r="AK5" s="53"/>
      <c r="AL5" s="53"/>
      <c r="AM5" s="53"/>
      <c r="AN5" s="53"/>
      <c r="AO5" s="53"/>
      <c r="AP5" s="53"/>
      <c r="AQ5" s="53"/>
      <c r="AR5" s="53"/>
      <c r="BK5" s="53"/>
      <c r="BL5" s="53"/>
      <c r="BM5" s="53"/>
      <c r="BO5" s="53"/>
      <c r="BP5" s="53"/>
      <c r="BQ5" s="53"/>
      <c r="BR5" s="314" t="s">
        <v>195</v>
      </c>
      <c r="BS5" s="314"/>
      <c r="BT5" s="314"/>
      <c r="BU5" s="314"/>
      <c r="BV5" s="313"/>
      <c r="BW5" s="313"/>
      <c r="BX5" s="313"/>
      <c r="BY5" s="314" t="s">
        <v>9</v>
      </c>
      <c r="BZ5" s="314"/>
      <c r="CA5" s="313"/>
      <c r="CB5" s="313"/>
      <c r="CC5" s="313"/>
      <c r="CD5" s="313"/>
      <c r="CE5" s="313"/>
      <c r="CF5" s="314" t="s">
        <v>8</v>
      </c>
      <c r="CG5" s="314"/>
      <c r="CH5" s="313"/>
      <c r="CI5" s="313"/>
      <c r="CJ5" s="313"/>
      <c r="CK5" s="313"/>
      <c r="CL5" s="313"/>
      <c r="CM5" s="314" t="s">
        <v>7</v>
      </c>
      <c r="CN5" s="314"/>
      <c r="CO5" s="193"/>
    </row>
    <row r="6" spans="1:93" s="52" customFormat="1" ht="18" customHeight="1">
      <c r="A6" s="59"/>
      <c r="B6" s="59"/>
      <c r="C6" s="53"/>
      <c r="D6" s="53"/>
      <c r="E6" s="54"/>
      <c r="F6" s="54"/>
      <c r="G6" s="55"/>
      <c r="H6" s="55"/>
      <c r="I6" s="53"/>
      <c r="J6" s="53"/>
      <c r="K6" s="53"/>
      <c r="L6" s="53"/>
      <c r="M6" s="53"/>
      <c r="N6" s="53"/>
      <c r="O6" s="53"/>
      <c r="P6" s="53"/>
      <c r="Q6" s="53"/>
      <c r="R6" s="53"/>
      <c r="S6" s="53"/>
      <c r="T6" s="53"/>
      <c r="U6" s="53"/>
      <c r="V6" s="53"/>
      <c r="W6" s="53"/>
      <c r="X6" s="53"/>
      <c r="Y6" s="53"/>
      <c r="Z6" s="53"/>
      <c r="AA6" s="53"/>
      <c r="AB6" s="53"/>
      <c r="AC6" s="53"/>
      <c r="AD6" s="53"/>
      <c r="AE6" s="53"/>
      <c r="AF6" s="53"/>
      <c r="AG6" s="53"/>
      <c r="AH6" s="53"/>
      <c r="AJ6" s="54"/>
      <c r="AK6" s="54"/>
      <c r="AL6" s="53"/>
      <c r="AM6" s="53"/>
      <c r="AN6" s="53"/>
      <c r="AO6" s="53"/>
      <c r="AP6" s="53"/>
      <c r="AQ6" s="53"/>
      <c r="AR6" s="53"/>
      <c r="BK6" s="53"/>
      <c r="BL6" s="53"/>
      <c r="BM6" s="53"/>
      <c r="BN6" s="54"/>
      <c r="BO6" s="54"/>
      <c r="BP6" s="54"/>
      <c r="BQ6" s="54"/>
      <c r="BR6" s="60"/>
      <c r="BS6" s="60"/>
      <c r="BT6" s="60"/>
      <c r="BU6" s="60"/>
      <c r="BV6" s="60"/>
      <c r="BW6" s="60"/>
      <c r="BX6" s="60"/>
      <c r="BY6" s="60"/>
      <c r="BZ6" s="60"/>
      <c r="CA6" s="60"/>
      <c r="CB6" s="60"/>
      <c r="CC6" s="60"/>
      <c r="CD6" s="60"/>
      <c r="CE6" s="60"/>
      <c r="CF6" s="60"/>
      <c r="CG6" s="60"/>
      <c r="CH6" s="60"/>
      <c r="CI6" s="60"/>
      <c r="CJ6" s="60"/>
      <c r="CK6" s="60"/>
      <c r="CL6" s="60"/>
      <c r="CO6" s="193"/>
    </row>
    <row r="7" spans="1:93" s="52" customFormat="1" ht="18" customHeight="1">
      <c r="A7" s="61" t="s">
        <v>142</v>
      </c>
      <c r="B7" s="61"/>
      <c r="C7" s="62"/>
      <c r="D7" s="62"/>
      <c r="E7" s="62"/>
      <c r="F7" s="62"/>
      <c r="G7" s="62"/>
      <c r="H7" s="62"/>
      <c r="I7" s="62"/>
      <c r="J7" s="63"/>
      <c r="K7" s="53"/>
      <c r="L7" s="53"/>
      <c r="M7" s="53"/>
      <c r="N7" s="53"/>
      <c r="O7" s="53"/>
      <c r="P7" s="53"/>
      <c r="Q7" s="53"/>
      <c r="R7" s="53"/>
      <c r="S7" s="53"/>
      <c r="T7" s="53"/>
      <c r="U7" s="53"/>
      <c r="V7" s="53"/>
      <c r="W7" s="53"/>
      <c r="X7" s="53"/>
      <c r="Y7" s="53"/>
      <c r="Z7" s="53"/>
      <c r="AA7" s="53"/>
      <c r="AB7" s="53"/>
      <c r="AC7" s="53"/>
      <c r="AD7" s="53"/>
      <c r="AE7" s="53"/>
      <c r="AF7" s="53"/>
      <c r="AG7" s="53"/>
      <c r="AH7" s="53"/>
      <c r="AI7" s="56"/>
      <c r="AJ7" s="53"/>
      <c r="AK7" s="53"/>
      <c r="AL7" s="53"/>
      <c r="AM7" s="53"/>
      <c r="AN7" s="53"/>
      <c r="AO7" s="53"/>
      <c r="AP7" s="53"/>
      <c r="AQ7" s="53"/>
      <c r="AR7" s="53"/>
    </row>
    <row r="8" spans="1:93" s="52" customFormat="1" ht="18" customHeight="1">
      <c r="A8" s="53" t="s">
        <v>272</v>
      </c>
      <c r="B8" s="53"/>
      <c r="C8" s="53"/>
      <c r="D8" s="64"/>
      <c r="E8" s="64"/>
      <c r="F8" s="64"/>
      <c r="G8" s="64"/>
      <c r="H8" s="64"/>
      <c r="I8" s="64"/>
      <c r="J8" s="64"/>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row>
    <row r="9" spans="1:93" s="52" customFormat="1" ht="15" customHeight="1">
      <c r="A9" s="65"/>
      <c r="B9" s="65"/>
      <c r="C9" s="65"/>
      <c r="D9" s="65"/>
      <c r="E9" s="65"/>
      <c r="F9" s="65"/>
      <c r="G9" s="65"/>
      <c r="H9" s="65"/>
      <c r="I9" s="65"/>
      <c r="J9" s="65"/>
      <c r="T9" s="65"/>
      <c r="AD9" s="65"/>
      <c r="AE9" s="65"/>
      <c r="AF9" s="65"/>
      <c r="AG9" s="65"/>
      <c r="AH9" s="65"/>
      <c r="AI9" s="65"/>
      <c r="AJ9" s="65"/>
      <c r="AK9" s="65"/>
      <c r="AL9" s="65"/>
      <c r="AM9" s="65"/>
      <c r="AN9" s="65"/>
      <c r="AO9" s="65"/>
      <c r="AP9" s="65"/>
      <c r="AQ9" s="65"/>
      <c r="AR9" s="65"/>
    </row>
    <row r="10" spans="1:93" s="52" customFormat="1" ht="15" customHeight="1">
      <c r="A10" s="65"/>
      <c r="B10" s="65"/>
      <c r="C10" s="65"/>
      <c r="D10" s="65"/>
      <c r="E10" s="65"/>
      <c r="F10" s="65"/>
      <c r="G10" s="65"/>
      <c r="H10" s="65"/>
      <c r="I10" s="65"/>
      <c r="J10" s="65"/>
      <c r="T10" s="65"/>
      <c r="AD10" s="65"/>
      <c r="AE10" s="65"/>
      <c r="AF10" s="65"/>
      <c r="AG10" s="65"/>
      <c r="AH10" s="65"/>
      <c r="AI10" s="65"/>
      <c r="AJ10" s="65"/>
      <c r="AK10" s="65"/>
      <c r="AL10" s="65"/>
      <c r="AM10" s="65"/>
      <c r="AN10" s="65"/>
      <c r="AO10" s="65"/>
      <c r="AP10" s="65"/>
      <c r="AQ10" s="65"/>
      <c r="AR10" s="65"/>
    </row>
    <row r="11" spans="1:93" ht="21" customHeight="1">
      <c r="A11" s="66"/>
      <c r="B11" s="66"/>
      <c r="C11" s="66"/>
      <c r="D11" s="66"/>
      <c r="T11" s="70"/>
      <c r="U11" s="70"/>
      <c r="V11" s="70"/>
      <c r="W11" s="70"/>
      <c r="X11" s="71"/>
      <c r="Y11" s="71"/>
      <c r="Z11" s="71"/>
      <c r="AA11" s="71"/>
      <c r="AB11" s="71"/>
      <c r="AC11" s="71"/>
      <c r="AD11" s="71"/>
      <c r="AE11" s="71"/>
      <c r="AF11" s="71"/>
      <c r="AG11" s="71"/>
      <c r="AH11" s="71"/>
      <c r="AI11" s="71"/>
      <c r="AJ11" s="318" t="s">
        <v>143</v>
      </c>
      <c r="AK11" s="318"/>
      <c r="AL11" s="318"/>
      <c r="AM11" s="318"/>
      <c r="AN11" s="318"/>
      <c r="AO11" s="318"/>
      <c r="AP11" s="318"/>
      <c r="AQ11" s="318"/>
      <c r="AR11" s="318"/>
      <c r="AS11" s="71"/>
      <c r="AT11" s="309" t="s">
        <v>23</v>
      </c>
      <c r="AU11" s="309"/>
      <c r="AV11" s="309"/>
      <c r="AW11" s="309"/>
      <c r="AX11" s="309"/>
      <c r="AY11" s="309"/>
      <c r="AZ11" s="309"/>
      <c r="BA11" s="309"/>
      <c r="BB11" s="309"/>
      <c r="BC11" s="309"/>
      <c r="BD11" s="319"/>
      <c r="BE11" s="319"/>
      <c r="BF11" s="319"/>
      <c r="BG11" s="319"/>
      <c r="BH11" s="319"/>
      <c r="BI11" s="312" t="s">
        <v>46</v>
      </c>
      <c r="BJ11" s="312"/>
      <c r="BK11" s="319"/>
      <c r="BL11" s="319"/>
      <c r="BM11" s="319"/>
      <c r="BN11" s="319"/>
      <c r="BO11" s="319"/>
      <c r="BP11" s="75"/>
      <c r="BQ11" s="75"/>
      <c r="BR11" s="75"/>
      <c r="BS11" s="75"/>
      <c r="BT11" s="75"/>
      <c r="BU11" s="75"/>
      <c r="BV11" s="75"/>
      <c r="BW11" s="75"/>
      <c r="BX11" s="75"/>
      <c r="BY11" s="75"/>
      <c r="BZ11" s="75"/>
      <c r="CA11" s="75"/>
      <c r="CB11" s="75"/>
      <c r="CC11" s="75"/>
      <c r="CD11" s="75"/>
      <c r="CE11" s="75"/>
      <c r="CF11" s="75"/>
      <c r="CG11" s="75"/>
      <c r="CH11" s="75"/>
      <c r="CI11" s="75"/>
      <c r="CJ11" s="75"/>
      <c r="CK11" s="75"/>
      <c r="CL11" s="75"/>
    </row>
    <row r="12" spans="1:93" ht="41.25" customHeight="1">
      <c r="A12" s="73"/>
      <c r="B12" s="73"/>
      <c r="C12" s="73"/>
      <c r="D12" s="73"/>
      <c r="T12" s="74"/>
      <c r="U12" s="74"/>
      <c r="V12" s="74"/>
      <c r="W12" s="74"/>
      <c r="X12" s="71"/>
      <c r="Y12" s="71"/>
      <c r="Z12" s="71"/>
      <c r="AA12" s="71"/>
      <c r="AB12" s="71"/>
      <c r="AC12" s="71"/>
      <c r="AD12" s="71"/>
      <c r="AE12" s="71"/>
      <c r="AF12" s="71"/>
      <c r="AG12" s="71"/>
      <c r="AH12" s="71"/>
      <c r="AI12" s="71"/>
      <c r="AJ12" s="71"/>
      <c r="AK12" s="71"/>
      <c r="AL12" s="71"/>
      <c r="AM12" s="71"/>
      <c r="AN12" s="71"/>
      <c r="AO12" s="71"/>
      <c r="AP12" s="71"/>
      <c r="AQ12" s="71"/>
      <c r="AR12" s="75"/>
      <c r="AT12" s="309" t="s">
        <v>24</v>
      </c>
      <c r="AU12" s="309"/>
      <c r="AV12" s="309"/>
      <c r="AW12" s="309"/>
      <c r="AX12" s="309"/>
      <c r="AY12" s="309"/>
      <c r="AZ12" s="309"/>
      <c r="BA12" s="309"/>
      <c r="BB12" s="309"/>
      <c r="BC12" s="309"/>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110"/>
      <c r="CN12" s="110"/>
      <c r="CO12" s="193"/>
    </row>
    <row r="13" spans="1:93" ht="26.25" customHeight="1">
      <c r="A13" s="73"/>
      <c r="B13" s="73"/>
      <c r="C13" s="73"/>
      <c r="D13" s="73"/>
      <c r="T13" s="74"/>
      <c r="U13" s="74"/>
      <c r="V13" s="74"/>
      <c r="W13" s="74"/>
      <c r="X13" s="71"/>
      <c r="Y13" s="71"/>
      <c r="Z13" s="71"/>
      <c r="AA13" s="71"/>
      <c r="AB13" s="71"/>
      <c r="AC13" s="71"/>
      <c r="AD13" s="71"/>
      <c r="AE13" s="71"/>
      <c r="AF13" s="71"/>
      <c r="AG13" s="71"/>
      <c r="AH13" s="71"/>
      <c r="AI13" s="71"/>
      <c r="AJ13" s="71"/>
      <c r="AK13" s="71"/>
      <c r="AL13" s="71"/>
      <c r="AM13" s="71"/>
      <c r="AN13" s="71"/>
      <c r="AO13" s="71"/>
      <c r="AP13" s="71"/>
      <c r="AQ13" s="71"/>
      <c r="AR13" s="75"/>
      <c r="AT13" s="309"/>
      <c r="AU13" s="309"/>
      <c r="AV13" s="309"/>
      <c r="AW13" s="309"/>
      <c r="AX13" s="309"/>
      <c r="AY13" s="309"/>
      <c r="AZ13" s="309"/>
      <c r="BA13" s="309"/>
      <c r="BB13" s="309"/>
      <c r="BC13" s="309"/>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110"/>
      <c r="CN13" s="110"/>
      <c r="CO13" s="193"/>
    </row>
    <row r="14" spans="1:93" ht="15" customHeight="1">
      <c r="A14" s="73"/>
      <c r="B14" s="73"/>
      <c r="C14" s="73"/>
      <c r="D14" s="73"/>
      <c r="T14" s="74"/>
      <c r="U14" s="74"/>
      <c r="V14" s="74"/>
      <c r="W14" s="74"/>
      <c r="X14" s="71"/>
      <c r="Y14" s="71"/>
      <c r="Z14" s="71"/>
      <c r="AA14" s="71"/>
      <c r="AB14" s="71"/>
      <c r="AC14" s="71"/>
      <c r="AD14" s="71"/>
      <c r="AE14" s="71"/>
      <c r="AF14" s="71"/>
      <c r="AG14" s="71"/>
      <c r="AH14" s="71"/>
      <c r="AI14" s="71"/>
      <c r="AJ14" s="71"/>
      <c r="AK14" s="71"/>
      <c r="AL14" s="71"/>
      <c r="AM14" s="71"/>
      <c r="AN14" s="71"/>
      <c r="AO14" s="71"/>
      <c r="AP14" s="71"/>
      <c r="AQ14" s="71"/>
      <c r="AR14" s="75"/>
      <c r="AT14" s="320" t="s">
        <v>25</v>
      </c>
      <c r="AU14" s="320"/>
      <c r="AV14" s="320"/>
      <c r="AW14" s="320"/>
      <c r="AX14" s="320"/>
      <c r="AY14" s="320"/>
      <c r="AZ14" s="320"/>
      <c r="BA14" s="320"/>
      <c r="BB14" s="320"/>
      <c r="BC14" s="320"/>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70"/>
      <c r="CL14" s="70"/>
      <c r="CM14" s="70"/>
      <c r="CN14" s="70"/>
    </row>
    <row r="15" spans="1:93" ht="26.25" customHeight="1">
      <c r="A15" s="73"/>
      <c r="B15" s="73"/>
      <c r="C15" s="73"/>
      <c r="D15" s="73"/>
      <c r="T15" s="74"/>
      <c r="U15" s="74"/>
      <c r="V15" s="74"/>
      <c r="W15" s="74"/>
      <c r="X15" s="71"/>
      <c r="Y15" s="71"/>
      <c r="Z15" s="71"/>
      <c r="AA15" s="71"/>
      <c r="AB15" s="71"/>
      <c r="AC15" s="71"/>
      <c r="AD15" s="71"/>
      <c r="AE15" s="71"/>
      <c r="AF15" s="71"/>
      <c r="AG15" s="71"/>
      <c r="AH15" s="71"/>
      <c r="AI15" s="71"/>
      <c r="AJ15" s="71"/>
      <c r="AK15" s="71"/>
      <c r="AL15" s="71"/>
      <c r="AM15" s="71"/>
      <c r="AN15" s="71"/>
      <c r="AO15" s="71"/>
      <c r="AP15" s="71"/>
      <c r="AQ15" s="71"/>
      <c r="AR15" s="75"/>
      <c r="AT15" s="309" t="s">
        <v>201</v>
      </c>
      <c r="AU15" s="309"/>
      <c r="AV15" s="309"/>
      <c r="AW15" s="309"/>
      <c r="AX15" s="309"/>
      <c r="AY15" s="309"/>
      <c r="AZ15" s="309"/>
      <c r="BA15" s="309"/>
      <c r="BB15" s="309"/>
      <c r="BC15" s="309"/>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88"/>
      <c r="CL15" s="388"/>
      <c r="CM15" s="388"/>
      <c r="CN15" s="388"/>
      <c r="CO15" s="193"/>
    </row>
    <row r="16" spans="1:93" ht="15" customHeight="1">
      <c r="A16" s="66"/>
      <c r="B16" s="66"/>
      <c r="C16" s="66"/>
      <c r="D16" s="66"/>
      <c r="E16" s="66"/>
      <c r="F16" s="66"/>
      <c r="G16" s="66"/>
      <c r="H16" s="66"/>
      <c r="I16" s="66"/>
      <c r="J16" s="66"/>
      <c r="T16" s="66"/>
      <c r="AD16" s="66"/>
      <c r="AE16" s="66"/>
      <c r="AF16" s="66"/>
      <c r="AG16" s="66"/>
      <c r="AH16" s="66"/>
      <c r="AI16" s="66"/>
      <c r="AJ16" s="66"/>
      <c r="AK16" s="66"/>
      <c r="AL16" s="66"/>
      <c r="AM16" s="66"/>
      <c r="AN16" s="66"/>
      <c r="AO16" s="66"/>
      <c r="AP16" s="66"/>
      <c r="AQ16" s="66"/>
      <c r="AR16" s="66"/>
    </row>
    <row r="17" spans="1:93" ht="15" customHeight="1">
      <c r="A17" s="66"/>
      <c r="B17" s="66"/>
      <c r="C17" s="66"/>
      <c r="D17" s="66"/>
      <c r="E17" s="66"/>
      <c r="F17" s="66"/>
      <c r="G17" s="66"/>
      <c r="H17" s="66"/>
      <c r="I17" s="66"/>
      <c r="J17" s="66"/>
      <c r="T17" s="66"/>
      <c r="AD17" s="66"/>
      <c r="AE17" s="66"/>
      <c r="AF17" s="66"/>
      <c r="AG17" s="66"/>
      <c r="AH17" s="66"/>
      <c r="AI17" s="66"/>
      <c r="AJ17" s="66"/>
      <c r="AK17" s="66"/>
      <c r="AL17" s="66"/>
      <c r="AM17" s="66"/>
      <c r="AN17" s="66"/>
      <c r="AO17" s="66"/>
      <c r="AP17" s="66"/>
      <c r="AQ17" s="66"/>
      <c r="AR17" s="66"/>
    </row>
    <row r="18" spans="1:93" ht="15" customHeight="1">
      <c r="A18" s="66"/>
      <c r="B18" s="66"/>
      <c r="C18" s="66"/>
      <c r="D18" s="66"/>
      <c r="E18" s="66"/>
      <c r="F18" s="66"/>
      <c r="G18" s="66"/>
      <c r="H18" s="66"/>
      <c r="I18" s="66"/>
      <c r="J18" s="66"/>
      <c r="T18" s="66"/>
      <c r="AD18" s="66"/>
      <c r="AE18" s="66"/>
      <c r="AF18" s="66"/>
      <c r="AG18" s="66"/>
      <c r="AH18" s="66"/>
      <c r="AI18" s="66"/>
      <c r="AJ18" s="66"/>
      <c r="AK18" s="66"/>
      <c r="AL18" s="66"/>
      <c r="AM18" s="66"/>
      <c r="AN18" s="66"/>
      <c r="AO18" s="66"/>
      <c r="AP18" s="66"/>
      <c r="AQ18" s="66"/>
      <c r="AR18" s="66"/>
    </row>
    <row r="19" spans="1:93" ht="15" customHeight="1">
      <c r="A19" s="66"/>
      <c r="B19" s="66"/>
      <c r="C19" s="66"/>
      <c r="D19" s="66"/>
      <c r="E19" s="66"/>
      <c r="F19" s="66"/>
      <c r="G19" s="66"/>
      <c r="H19" s="66"/>
      <c r="I19" s="66"/>
      <c r="J19" s="66"/>
      <c r="T19" s="66"/>
      <c r="AD19" s="66"/>
      <c r="AE19" s="66"/>
      <c r="AF19" s="66"/>
      <c r="AG19" s="66"/>
      <c r="AH19" s="66"/>
      <c r="AI19" s="66"/>
      <c r="AJ19" s="66"/>
      <c r="AK19" s="66"/>
      <c r="AL19" s="66"/>
      <c r="AM19" s="66"/>
      <c r="AN19" s="66"/>
      <c r="AO19" s="66"/>
      <c r="AP19" s="66"/>
      <c r="AQ19" s="66"/>
      <c r="AR19" s="66"/>
    </row>
    <row r="20" spans="1:93" ht="12" customHeight="1">
      <c r="A20" s="73"/>
      <c r="B20" s="73"/>
      <c r="C20" s="73"/>
      <c r="D20" s="73"/>
      <c r="T20" s="74"/>
      <c r="U20" s="74"/>
      <c r="V20" s="74"/>
      <c r="W20" s="74"/>
      <c r="X20" s="71"/>
      <c r="Y20" s="71"/>
      <c r="Z20" s="71"/>
      <c r="AA20" s="71"/>
      <c r="AB20" s="71"/>
      <c r="AC20" s="71"/>
      <c r="AD20" s="71"/>
      <c r="AE20" s="71"/>
      <c r="AF20" s="71"/>
      <c r="AG20" s="71"/>
      <c r="AH20" s="71"/>
      <c r="AI20" s="71"/>
      <c r="AJ20" s="71"/>
      <c r="AK20" s="71"/>
      <c r="AL20" s="71"/>
      <c r="AM20" s="71"/>
      <c r="AN20" s="71"/>
      <c r="AO20" s="71"/>
      <c r="AP20" s="71"/>
      <c r="AQ20" s="71"/>
      <c r="AR20" s="75"/>
      <c r="AT20" s="72"/>
      <c r="AU20" s="72"/>
      <c r="AV20" s="72"/>
      <c r="AW20" s="72"/>
      <c r="AX20" s="72"/>
      <c r="AY20" s="72"/>
      <c r="AZ20" s="72"/>
      <c r="BA20" s="72"/>
      <c r="BB20" s="72"/>
      <c r="BC20" s="72"/>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row>
    <row r="21" spans="1:93" ht="21" customHeight="1">
      <c r="A21" s="73"/>
      <c r="B21" s="73"/>
      <c r="C21" s="73"/>
      <c r="D21" s="73"/>
      <c r="T21" s="70"/>
      <c r="U21" s="70"/>
      <c r="V21" s="70"/>
      <c r="W21" s="70"/>
      <c r="X21" s="71"/>
      <c r="Y21" s="71"/>
      <c r="Z21" s="71"/>
      <c r="AA21" s="71"/>
      <c r="AB21" s="71"/>
      <c r="AC21" s="71"/>
      <c r="AD21" s="71"/>
      <c r="AE21" s="71"/>
      <c r="AF21" s="71"/>
      <c r="AG21" s="71"/>
      <c r="AH21" s="71"/>
      <c r="AI21" s="71"/>
      <c r="AJ21" s="318" t="s">
        <v>28</v>
      </c>
      <c r="AK21" s="318"/>
      <c r="AL21" s="318"/>
      <c r="AM21" s="318"/>
      <c r="AN21" s="318"/>
      <c r="AO21" s="318"/>
      <c r="AP21" s="318"/>
      <c r="AQ21" s="318"/>
      <c r="AR21" s="318"/>
      <c r="AS21" s="71"/>
      <c r="AT21" s="309" t="s">
        <v>23</v>
      </c>
      <c r="AU21" s="309"/>
      <c r="AV21" s="309"/>
      <c r="AW21" s="309"/>
      <c r="AX21" s="309"/>
      <c r="AY21" s="309"/>
      <c r="AZ21" s="309"/>
      <c r="BA21" s="309"/>
      <c r="BB21" s="309"/>
      <c r="BC21" s="309"/>
      <c r="BD21" s="319"/>
      <c r="BE21" s="319"/>
      <c r="BF21" s="319"/>
      <c r="BG21" s="319"/>
      <c r="BH21" s="319"/>
      <c r="BI21" s="312" t="s">
        <v>46</v>
      </c>
      <c r="BJ21" s="312"/>
      <c r="BK21" s="319"/>
      <c r="BL21" s="319"/>
      <c r="BM21" s="319"/>
      <c r="BN21" s="319"/>
      <c r="BO21" s="319"/>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O21" s="193"/>
    </row>
    <row r="22" spans="1:93" ht="41.25" customHeight="1">
      <c r="A22" s="66"/>
      <c r="B22" s="66"/>
      <c r="C22" s="66"/>
      <c r="D22" s="66"/>
      <c r="E22" s="69"/>
      <c r="F22" s="69"/>
      <c r="T22" s="73"/>
      <c r="U22" s="73"/>
      <c r="V22" s="73"/>
      <c r="W22" s="66"/>
      <c r="X22" s="71"/>
      <c r="Y22" s="71"/>
      <c r="Z22" s="71"/>
      <c r="AA22" s="71"/>
      <c r="AB22" s="71"/>
      <c r="AC22" s="71"/>
      <c r="AD22" s="71"/>
      <c r="AE22" s="71"/>
      <c r="AF22" s="71"/>
      <c r="AG22" s="71"/>
      <c r="AH22" s="71"/>
      <c r="AI22" s="71"/>
      <c r="AJ22" s="71"/>
      <c r="AK22" s="71"/>
      <c r="AL22" s="71"/>
      <c r="AM22" s="71"/>
      <c r="AN22" s="71"/>
      <c r="AO22" s="71"/>
      <c r="AP22" s="71"/>
      <c r="AQ22" s="71"/>
      <c r="AR22" s="75"/>
      <c r="AT22" s="328" t="s">
        <v>24</v>
      </c>
      <c r="AU22" s="328"/>
      <c r="AV22" s="328"/>
      <c r="AW22" s="328"/>
      <c r="AX22" s="328"/>
      <c r="AY22" s="328"/>
      <c r="AZ22" s="328"/>
      <c r="BA22" s="328"/>
      <c r="BB22" s="328"/>
      <c r="BC22" s="328"/>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6"/>
      <c r="BZ22" s="326"/>
      <c r="CA22" s="326"/>
      <c r="CB22" s="326"/>
      <c r="CC22" s="326"/>
      <c r="CD22" s="326"/>
      <c r="CE22" s="326"/>
      <c r="CF22" s="326"/>
      <c r="CG22" s="326"/>
      <c r="CH22" s="326"/>
      <c r="CI22" s="326"/>
      <c r="CJ22" s="326"/>
      <c r="CK22" s="326"/>
      <c r="CL22" s="326"/>
    </row>
    <row r="23" spans="1:93" ht="27.75" customHeight="1">
      <c r="A23" s="73"/>
      <c r="B23" s="73"/>
      <c r="C23" s="73"/>
      <c r="D23" s="73"/>
      <c r="G23" s="204"/>
      <c r="H23" s="204"/>
      <c r="T23" s="74"/>
      <c r="U23" s="74"/>
      <c r="V23" s="74"/>
      <c r="W23" s="74"/>
      <c r="X23" s="71"/>
      <c r="Y23" s="71"/>
      <c r="Z23" s="71"/>
      <c r="AA23" s="71"/>
      <c r="AB23" s="71"/>
      <c r="AC23" s="71"/>
      <c r="AD23" s="71"/>
      <c r="AE23" s="71"/>
      <c r="AF23" s="71"/>
      <c r="AG23" s="71"/>
      <c r="AH23" s="71"/>
      <c r="AI23" s="71"/>
      <c r="AJ23" s="71"/>
      <c r="AK23" s="71"/>
      <c r="AL23" s="71"/>
      <c r="AM23" s="71"/>
      <c r="AN23" s="71"/>
      <c r="AO23" s="71"/>
      <c r="AP23" s="71"/>
      <c r="AQ23" s="71"/>
      <c r="AR23" s="75"/>
      <c r="AT23" s="328"/>
      <c r="AU23" s="328"/>
      <c r="AV23" s="328"/>
      <c r="AW23" s="328"/>
      <c r="AX23" s="328"/>
      <c r="AY23" s="328"/>
      <c r="AZ23" s="328"/>
      <c r="BA23" s="328"/>
      <c r="BB23" s="328"/>
      <c r="BC23" s="328"/>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27"/>
      <c r="CM23" s="110"/>
      <c r="CN23" s="110"/>
      <c r="CO23" s="193"/>
    </row>
    <row r="24" spans="1:93" ht="26.25" customHeight="1">
      <c r="A24" s="73"/>
      <c r="B24" s="73"/>
      <c r="C24" s="73"/>
      <c r="D24" s="73"/>
      <c r="E24" s="69"/>
      <c r="F24" s="69"/>
      <c r="T24" s="73"/>
      <c r="U24" s="73"/>
      <c r="V24" s="73"/>
      <c r="W24" s="66"/>
      <c r="X24" s="71"/>
      <c r="Y24" s="71"/>
      <c r="Z24" s="71"/>
      <c r="AA24" s="71"/>
      <c r="AB24" s="71"/>
      <c r="AC24" s="71"/>
      <c r="AD24" s="71"/>
      <c r="AE24" s="71"/>
      <c r="AF24" s="71"/>
      <c r="AG24" s="71"/>
      <c r="AH24" s="71"/>
      <c r="AI24" s="71"/>
      <c r="AJ24" s="71"/>
      <c r="AK24" s="71"/>
      <c r="AL24" s="71"/>
      <c r="AM24" s="71"/>
      <c r="AN24" s="71"/>
      <c r="AO24" s="71"/>
      <c r="AP24" s="71"/>
      <c r="AQ24" s="71"/>
      <c r="AR24" s="75"/>
      <c r="AT24" s="309" t="s">
        <v>27</v>
      </c>
      <c r="AU24" s="309"/>
      <c r="AV24" s="309"/>
      <c r="AW24" s="309"/>
      <c r="AX24" s="309"/>
      <c r="AY24" s="309"/>
      <c r="AZ24" s="309"/>
      <c r="BA24" s="309"/>
      <c r="BB24" s="309"/>
      <c r="BC24" s="309"/>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row>
    <row r="25" spans="1:93" ht="41.25" customHeight="1">
      <c r="A25" s="73"/>
      <c r="B25" s="73"/>
      <c r="C25" s="73"/>
      <c r="D25" s="73"/>
      <c r="E25" s="69"/>
      <c r="F25" s="69"/>
      <c r="T25" s="73"/>
      <c r="U25" s="73"/>
      <c r="V25" s="73"/>
      <c r="W25" s="66"/>
      <c r="X25" s="71"/>
      <c r="Y25" s="71"/>
      <c r="Z25" s="71"/>
      <c r="AA25" s="71"/>
      <c r="AB25" s="71"/>
      <c r="AC25" s="71"/>
      <c r="AD25" s="71"/>
      <c r="AE25" s="71"/>
      <c r="AF25" s="71"/>
      <c r="AG25" s="71"/>
      <c r="AH25" s="71"/>
      <c r="AI25" s="71"/>
      <c r="AJ25" s="71"/>
      <c r="AK25" s="71"/>
      <c r="AL25" s="71"/>
      <c r="AM25" s="71"/>
      <c r="AN25" s="71"/>
      <c r="AO25" s="71"/>
      <c r="AP25" s="71"/>
      <c r="AQ25" s="71"/>
      <c r="AR25" s="75"/>
      <c r="AT25" s="308" t="s">
        <v>134</v>
      </c>
      <c r="AU25" s="309"/>
      <c r="AV25" s="309"/>
      <c r="AW25" s="309"/>
      <c r="AX25" s="309"/>
      <c r="AY25" s="309"/>
      <c r="AZ25" s="309"/>
      <c r="BA25" s="309"/>
      <c r="BB25" s="309"/>
      <c r="BC25" s="309"/>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0"/>
      <c r="CE25" s="310"/>
      <c r="CF25" s="310"/>
      <c r="CG25" s="310"/>
      <c r="CH25" s="310"/>
      <c r="CI25" s="310"/>
      <c r="CJ25" s="310"/>
      <c r="CK25" s="388"/>
      <c r="CL25" s="388"/>
      <c r="CM25" s="388"/>
      <c r="CN25" s="388"/>
      <c r="CO25" s="193"/>
    </row>
    <row r="26" spans="1:93" s="52" customFormat="1" ht="15" customHeight="1">
      <c r="A26" s="78"/>
      <c r="B26" s="78"/>
      <c r="C26" s="78"/>
      <c r="D26" s="78"/>
      <c r="G26" s="79"/>
      <c r="H26" s="79"/>
      <c r="T26" s="78"/>
      <c r="U26" s="78"/>
      <c r="V26" s="78"/>
      <c r="W26" s="65"/>
      <c r="X26" s="80"/>
      <c r="Y26" s="80"/>
      <c r="Z26" s="80"/>
      <c r="AA26" s="80"/>
      <c r="AB26" s="80"/>
      <c r="AC26" s="80"/>
      <c r="AD26" s="80"/>
      <c r="AE26" s="80"/>
      <c r="AF26" s="80"/>
      <c r="AG26" s="80"/>
      <c r="AH26" s="80"/>
      <c r="AI26" s="80"/>
      <c r="AJ26" s="80"/>
      <c r="AK26" s="80"/>
      <c r="AL26" s="80"/>
      <c r="AM26" s="80"/>
      <c r="AN26" s="80"/>
      <c r="AO26" s="80"/>
      <c r="AP26" s="80"/>
      <c r="AQ26" s="80"/>
      <c r="AR26" s="53"/>
      <c r="AT26" s="81"/>
      <c r="AU26" s="81"/>
      <c r="AV26" s="81"/>
      <c r="AW26" s="81"/>
      <c r="AX26" s="81"/>
      <c r="AY26" s="81"/>
      <c r="AZ26" s="81"/>
      <c r="BA26" s="81"/>
      <c r="BB26" s="81"/>
      <c r="BC26" s="81"/>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54"/>
      <c r="CN26" s="54"/>
    </row>
    <row r="27" spans="1:93" s="52" customFormat="1" ht="38.25" customHeight="1">
      <c r="X27" s="80"/>
      <c r="Y27" s="80"/>
      <c r="Z27" s="80"/>
      <c r="AA27" s="80"/>
      <c r="AB27" s="80"/>
      <c r="AN27" s="80"/>
      <c r="AO27" s="80"/>
      <c r="AP27" s="80"/>
      <c r="AQ27" s="80"/>
      <c r="AR27" s="53"/>
    </row>
    <row r="28" spans="1:93" s="52" customFormat="1" ht="24.75" customHeight="1">
      <c r="A28" s="311"/>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row>
    <row r="29" spans="1:93" s="52" customFormat="1" ht="24.75" customHeight="1">
      <c r="A29" s="325" t="s">
        <v>60</v>
      </c>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c r="CI29" s="325"/>
      <c r="CJ29" s="325"/>
      <c r="CK29" s="325"/>
      <c r="CL29" s="325"/>
      <c r="CM29" s="325"/>
      <c r="CN29" s="325"/>
    </row>
    <row r="30" spans="1:93" s="52" customFormat="1" ht="24.75" customHeight="1">
      <c r="A30" s="325" t="s">
        <v>284</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c r="BY30" s="325"/>
      <c r="BZ30" s="325"/>
      <c r="CA30" s="325"/>
      <c r="CB30" s="325"/>
      <c r="CC30" s="325"/>
      <c r="CD30" s="325"/>
      <c r="CE30" s="325"/>
      <c r="CF30" s="325"/>
      <c r="CG30" s="325"/>
      <c r="CH30" s="325"/>
      <c r="CI30" s="325"/>
      <c r="CJ30" s="325"/>
      <c r="CK30" s="325"/>
      <c r="CL30" s="325"/>
      <c r="CM30" s="325"/>
      <c r="CN30" s="325"/>
    </row>
    <row r="31" spans="1:93" s="52" customFormat="1" ht="24.75" customHeight="1">
      <c r="A31" s="311" t="s">
        <v>301</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1"/>
      <c r="CE31" s="311"/>
      <c r="CF31" s="311"/>
      <c r="CG31" s="311"/>
      <c r="CH31" s="311"/>
      <c r="CI31" s="311"/>
      <c r="CJ31" s="311"/>
      <c r="CK31" s="311"/>
      <c r="CL31" s="311"/>
      <c r="CM31" s="311"/>
      <c r="CN31" s="311"/>
    </row>
    <row r="32" spans="1:93" s="52" customFormat="1" ht="36" customHeight="1">
      <c r="A32" s="82"/>
      <c r="B32" s="82"/>
      <c r="C32" s="82"/>
      <c r="F32" s="60"/>
      <c r="G32" s="83"/>
      <c r="H32" s="83"/>
      <c r="I32" s="60"/>
      <c r="J32" s="60"/>
    </row>
    <row r="33" spans="1:92" s="52" customFormat="1" ht="29.25" customHeight="1">
      <c r="A33" s="220"/>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row>
    <row r="34" spans="1:92" s="52" customFormat="1" ht="28.2" customHeight="1">
      <c r="A34" s="298"/>
      <c r="B34" s="298"/>
      <c r="C34" s="299" t="s">
        <v>195</v>
      </c>
      <c r="D34" s="299"/>
      <c r="E34" s="299"/>
      <c r="F34" s="299"/>
      <c r="G34" s="299"/>
      <c r="H34" s="300"/>
      <c r="I34" s="300"/>
      <c r="J34" s="300"/>
      <c r="K34" s="300"/>
      <c r="L34" s="299" t="s">
        <v>122</v>
      </c>
      <c r="M34" s="299"/>
      <c r="N34" s="299"/>
      <c r="O34" s="301"/>
      <c r="P34" s="301"/>
      <c r="Q34" s="301"/>
      <c r="R34" s="301"/>
      <c r="S34" s="301"/>
      <c r="T34" s="299" t="s">
        <v>145</v>
      </c>
      <c r="U34" s="299"/>
      <c r="V34" s="299"/>
      <c r="W34" s="301"/>
      <c r="X34" s="301"/>
      <c r="Y34" s="301"/>
      <c r="Z34" s="301"/>
      <c r="AA34" s="301"/>
      <c r="AB34" s="299" t="s">
        <v>196</v>
      </c>
      <c r="AC34" s="299"/>
      <c r="AD34" s="299"/>
      <c r="AE34" s="302" t="s">
        <v>197</v>
      </c>
      <c r="AF34" s="302"/>
      <c r="AG34" s="302"/>
      <c r="AH34" s="302"/>
      <c r="AI34" s="302"/>
      <c r="AJ34" s="302"/>
      <c r="AK34" s="302"/>
      <c r="AL34" s="302"/>
      <c r="AM34" s="302"/>
      <c r="AN34" s="302"/>
      <c r="AO34" s="302"/>
      <c r="AP34" s="302"/>
      <c r="AQ34" s="302"/>
      <c r="AR34" s="302"/>
      <c r="AS34" s="302"/>
      <c r="AT34" s="302"/>
      <c r="AU34" s="302"/>
      <c r="AV34" s="302"/>
      <c r="AW34" s="299" t="s">
        <v>198</v>
      </c>
      <c r="AX34" s="299"/>
      <c r="AY34" s="299"/>
      <c r="AZ34" s="299"/>
      <c r="BA34" s="299"/>
      <c r="BB34" s="299"/>
      <c r="BC34" s="299"/>
      <c r="BD34" s="299"/>
      <c r="BE34" s="299"/>
      <c r="BF34" s="303"/>
      <c r="BG34" s="303"/>
      <c r="BH34" s="303"/>
      <c r="BI34" s="303"/>
      <c r="BJ34" s="303"/>
      <c r="BK34" s="303"/>
      <c r="BL34" s="303"/>
      <c r="BM34" s="303"/>
      <c r="BN34" s="299" t="s">
        <v>199</v>
      </c>
      <c r="BO34" s="299"/>
      <c r="BP34" s="299"/>
      <c r="BQ34" s="303"/>
      <c r="BR34" s="303"/>
      <c r="BS34" s="303"/>
      <c r="BT34" s="303"/>
      <c r="BU34" s="303"/>
      <c r="BV34" s="303"/>
      <c r="BW34" s="304" t="s">
        <v>292</v>
      </c>
      <c r="BX34" s="304"/>
      <c r="BY34" s="304"/>
      <c r="BZ34" s="304"/>
      <c r="CA34" s="304"/>
      <c r="CB34" s="304"/>
      <c r="CC34" s="304"/>
      <c r="CD34" s="304"/>
      <c r="CE34" s="304"/>
      <c r="CF34" s="304"/>
      <c r="CG34" s="304"/>
      <c r="CH34" s="304"/>
      <c r="CI34" s="304"/>
      <c r="CJ34" s="304"/>
      <c r="CK34" s="304"/>
      <c r="CL34" s="304"/>
      <c r="CM34" s="304"/>
      <c r="CN34" s="304"/>
    </row>
    <row r="35" spans="1:92" ht="29.25" customHeight="1">
      <c r="A35" s="396" t="s">
        <v>291</v>
      </c>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c r="CG35" s="396"/>
      <c r="CH35" s="396"/>
      <c r="CI35" s="396"/>
      <c r="CJ35" s="396"/>
      <c r="CK35" s="396"/>
      <c r="CL35" s="396"/>
      <c r="CM35" s="396"/>
      <c r="CN35" s="396"/>
    </row>
    <row r="36" spans="1:92" ht="29.25" customHeight="1">
      <c r="A36" s="396"/>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6"/>
      <c r="BV36" s="396"/>
      <c r="BW36" s="396"/>
      <c r="BX36" s="396"/>
      <c r="BY36" s="396"/>
      <c r="BZ36" s="396"/>
      <c r="CA36" s="396"/>
      <c r="CB36" s="396"/>
      <c r="CC36" s="396"/>
      <c r="CD36" s="396"/>
      <c r="CE36" s="396"/>
      <c r="CF36" s="396"/>
      <c r="CG36" s="396"/>
      <c r="CH36" s="396"/>
      <c r="CI36" s="396"/>
      <c r="CJ36" s="396"/>
      <c r="CK36" s="396"/>
      <c r="CL36" s="396"/>
      <c r="CM36" s="396"/>
      <c r="CN36" s="396"/>
    </row>
    <row r="37" spans="1:92" ht="28.2" customHeight="1">
      <c r="A37" s="396"/>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c r="CG37" s="396"/>
      <c r="CH37" s="396"/>
      <c r="CI37" s="396"/>
      <c r="CJ37" s="396"/>
      <c r="CK37" s="396"/>
      <c r="CL37" s="396"/>
      <c r="CM37" s="396"/>
      <c r="CN37" s="396"/>
    </row>
    <row r="38" spans="1:92" ht="28.2" customHeight="1">
      <c r="A38" s="298" t="s">
        <v>181</v>
      </c>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row>
    <row r="39" spans="1:92" ht="28.2" customHeight="1">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row>
    <row r="40" spans="1:92" ht="28.2" customHeight="1">
      <c r="A40" s="111"/>
      <c r="B40" s="111"/>
      <c r="C40" s="232" t="s">
        <v>182</v>
      </c>
      <c r="D40" s="233"/>
      <c r="E40" s="111"/>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6"/>
      <c r="AX40" s="86"/>
      <c r="AY40" s="86"/>
      <c r="AZ40" s="86"/>
      <c r="BA40" s="86"/>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8"/>
      <c r="CE40" s="88"/>
      <c r="CF40" s="88"/>
      <c r="CG40" s="88"/>
      <c r="CH40" s="88"/>
      <c r="CI40" s="88"/>
      <c r="CJ40" s="88"/>
      <c r="CK40" s="88"/>
      <c r="CL40" s="88"/>
      <c r="CM40" s="88"/>
      <c r="CN40" s="88"/>
    </row>
    <row r="41" spans="1:92" ht="28.2" customHeight="1">
      <c r="A41" s="111"/>
      <c r="B41" s="111"/>
      <c r="C41" s="232" t="s">
        <v>183</v>
      </c>
      <c r="D41" s="233"/>
      <c r="E41" s="111"/>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6"/>
      <c r="AX41" s="86"/>
      <c r="AY41" s="86"/>
      <c r="AZ41" s="86"/>
      <c r="BA41" s="86"/>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8"/>
      <c r="CE41" s="88"/>
      <c r="CF41" s="88"/>
      <c r="CG41" s="88"/>
      <c r="CH41" s="88"/>
      <c r="CI41" s="88"/>
      <c r="CJ41" s="88"/>
      <c r="CK41" s="88"/>
      <c r="CL41" s="88"/>
      <c r="CM41" s="88"/>
      <c r="CN41" s="88"/>
    </row>
    <row r="42" spans="1:92" ht="28.2" customHeight="1">
      <c r="A42" s="87"/>
      <c r="B42" s="87"/>
      <c r="C42" s="232" t="s">
        <v>184</v>
      </c>
      <c r="D42" s="87"/>
      <c r="E42" s="87"/>
      <c r="F42" s="87"/>
      <c r="G42" s="87"/>
      <c r="H42" s="87"/>
      <c r="I42" s="87"/>
      <c r="J42" s="87"/>
      <c r="K42" s="87"/>
      <c r="L42" s="87"/>
      <c r="M42" s="87"/>
      <c r="N42" s="87"/>
      <c r="O42" s="87"/>
      <c r="P42" s="87"/>
      <c r="Q42" s="87"/>
      <c r="R42" s="87"/>
      <c r="S42" s="87"/>
      <c r="T42" s="87"/>
      <c r="U42" s="87"/>
      <c r="V42" s="87"/>
      <c r="W42" s="87"/>
      <c r="X42" s="87"/>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row>
    <row r="43" spans="1:92" ht="28.2" customHeight="1">
      <c r="A43" s="87"/>
      <c r="B43" s="87"/>
      <c r="C43" s="232" t="s">
        <v>185</v>
      </c>
      <c r="D43" s="87"/>
      <c r="E43" s="87"/>
      <c r="F43" s="87"/>
      <c r="G43" s="87"/>
      <c r="H43" s="87"/>
      <c r="I43" s="87"/>
      <c r="J43" s="87"/>
      <c r="K43" s="87"/>
      <c r="L43" s="87"/>
      <c r="M43" s="87"/>
      <c r="N43" s="87"/>
      <c r="O43" s="87"/>
      <c r="P43" s="87"/>
      <c r="Q43" s="87"/>
      <c r="R43" s="87"/>
      <c r="S43" s="87"/>
      <c r="T43" s="87"/>
      <c r="U43" s="87"/>
      <c r="V43" s="87"/>
      <c r="W43" s="87"/>
      <c r="X43" s="87"/>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row>
    <row r="44" spans="1:92" ht="28.2" customHeight="1">
      <c r="A44" s="87"/>
      <c r="B44" s="87"/>
      <c r="C44" s="232" t="s">
        <v>186</v>
      </c>
      <c r="D44" s="87"/>
      <c r="E44" s="87"/>
      <c r="F44" s="87"/>
      <c r="G44" s="87"/>
      <c r="H44" s="87"/>
      <c r="I44" s="87"/>
      <c r="J44" s="87"/>
      <c r="K44" s="87"/>
      <c r="L44" s="87"/>
      <c r="M44" s="87"/>
      <c r="N44" s="87"/>
      <c r="O44" s="87"/>
      <c r="P44" s="87"/>
      <c r="Q44" s="87"/>
      <c r="R44" s="87"/>
      <c r="S44" s="87"/>
      <c r="T44" s="87"/>
      <c r="U44" s="87"/>
      <c r="V44" s="87"/>
      <c r="W44" s="87"/>
      <c r="X44" s="87"/>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row>
    <row r="45" spans="1:92" ht="28.2" customHeight="1">
      <c r="A45" s="87"/>
      <c r="B45" s="87"/>
      <c r="C45" s="232" t="s">
        <v>187</v>
      </c>
      <c r="D45" s="87"/>
      <c r="E45" s="87"/>
      <c r="F45" s="87"/>
      <c r="G45" s="87"/>
      <c r="H45" s="87"/>
      <c r="I45" s="87"/>
      <c r="J45" s="87"/>
      <c r="K45" s="87"/>
      <c r="L45" s="87"/>
      <c r="M45" s="87"/>
      <c r="N45" s="87"/>
      <c r="O45" s="87"/>
      <c r="P45" s="87"/>
      <c r="Q45" s="87"/>
      <c r="R45" s="87"/>
      <c r="S45" s="87"/>
      <c r="T45" s="87"/>
      <c r="U45" s="87"/>
      <c r="V45" s="87"/>
      <c r="W45" s="87"/>
      <c r="X45" s="87"/>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row>
    <row r="46" spans="1:92" ht="28.2" customHeight="1">
      <c r="A46" s="84"/>
      <c r="B46" s="84"/>
      <c r="C46" s="84"/>
      <c r="D46" s="84"/>
      <c r="E46" s="84"/>
      <c r="F46" s="84"/>
      <c r="G46" s="84"/>
      <c r="H46" s="84"/>
      <c r="I46" s="84"/>
      <c r="J46" s="84"/>
      <c r="K46" s="84"/>
      <c r="L46" s="84"/>
      <c r="M46" s="84"/>
      <c r="N46" s="84"/>
      <c r="O46" s="89"/>
      <c r="P46" s="89"/>
      <c r="Q46" s="89"/>
      <c r="R46" s="89"/>
      <c r="S46" s="89"/>
      <c r="T46" s="67"/>
      <c r="U46" s="67"/>
      <c r="V46" s="67"/>
      <c r="W46" s="67"/>
      <c r="X46" s="67"/>
      <c r="Y46" s="89"/>
      <c r="Z46" s="89"/>
      <c r="AA46" s="89"/>
      <c r="AB46" s="89"/>
      <c r="AC46" s="67"/>
      <c r="AD46" s="67"/>
      <c r="AE46" s="67"/>
      <c r="AF46" s="67"/>
      <c r="AG46" s="67"/>
      <c r="AH46" s="89"/>
      <c r="AI46" s="89"/>
      <c r="AJ46" s="89"/>
      <c r="AK46" s="89"/>
      <c r="AL46" s="67"/>
      <c r="AM46" s="67"/>
      <c r="AN46" s="67"/>
      <c r="AO46" s="67"/>
      <c r="AP46" s="67"/>
      <c r="AQ46" s="89"/>
      <c r="AR46" s="89"/>
      <c r="AS46" s="89"/>
      <c r="AT46" s="89"/>
      <c r="AV46" s="84"/>
      <c r="AW46" s="84"/>
      <c r="AX46" s="84"/>
      <c r="AY46" s="84"/>
      <c r="AZ46" s="84"/>
      <c r="BA46" s="84"/>
      <c r="BB46" s="84"/>
      <c r="BC46" s="84"/>
      <c r="BD46" s="84"/>
      <c r="BE46" s="84"/>
      <c r="BF46" s="84"/>
      <c r="BG46" s="84"/>
      <c r="BH46" s="87"/>
      <c r="BM46" s="87"/>
      <c r="BN46" s="87"/>
      <c r="BO46" s="87"/>
      <c r="BP46" s="87"/>
      <c r="BQ46" s="87"/>
      <c r="BV46" s="87"/>
      <c r="BW46" s="87"/>
      <c r="BX46" s="87"/>
      <c r="BY46" s="87"/>
      <c r="BZ46" s="87"/>
      <c r="CE46" s="87"/>
      <c r="CF46" s="87"/>
      <c r="CG46" s="87"/>
      <c r="CH46" s="87"/>
      <c r="CI46" s="87"/>
      <c r="CN46" s="87"/>
    </row>
    <row r="47" spans="1:92" ht="28.2" customHeight="1">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row>
    <row r="48" spans="1:92" ht="17.2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3"/>
      <c r="AT48" s="113"/>
      <c r="AU48" s="113"/>
      <c r="AV48" s="113"/>
      <c r="AW48" s="113"/>
      <c r="AX48" s="113"/>
      <c r="AY48" s="113"/>
      <c r="AZ48" s="113"/>
      <c r="BA48" s="113"/>
      <c r="BB48" s="113"/>
      <c r="BC48" s="113"/>
      <c r="BD48" s="112"/>
      <c r="BE48" s="112"/>
      <c r="BF48" s="112"/>
      <c r="BG48" s="112"/>
      <c r="BH48" s="112"/>
      <c r="BI48" s="112"/>
      <c r="BJ48" s="112"/>
      <c r="BK48" s="112"/>
      <c r="BL48" s="112"/>
      <c r="BM48" s="112"/>
      <c r="BN48" s="112"/>
      <c r="BO48" s="112"/>
      <c r="BP48" s="112"/>
      <c r="BQ48" s="112"/>
      <c r="BR48" s="112"/>
      <c r="BS48" s="113"/>
      <c r="BT48" s="113"/>
      <c r="BU48" s="112"/>
      <c r="BV48" s="112"/>
      <c r="BW48" s="112"/>
      <c r="BX48" s="209" t="str">
        <f>$BR$2</f>
        <v>事業番号</v>
      </c>
      <c r="BY48" s="364" t="str">
        <f>$CA$2&amp;""</f>
        <v/>
      </c>
      <c r="BZ48" s="364"/>
      <c r="CA48" s="364"/>
      <c r="CB48" s="364"/>
      <c r="CC48" s="364"/>
      <c r="CD48" s="364"/>
      <c r="CE48" s="364"/>
      <c r="CF48" s="364"/>
      <c r="CG48" s="364"/>
      <c r="CH48" s="364"/>
      <c r="CI48" s="364"/>
      <c r="CJ48" s="364"/>
      <c r="CK48" s="364"/>
      <c r="CL48" s="364"/>
      <c r="CM48" s="112"/>
      <c r="CN48" s="112"/>
    </row>
    <row r="49" spans="1:93" ht="17.25" customHeight="1">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c r="BV49" s="188"/>
      <c r="BW49" s="188"/>
      <c r="BX49" s="209" t="str">
        <f>$BZ$3</f>
        <v>補助事業者名</v>
      </c>
      <c r="BY49" s="364" t="str">
        <f>$CA$3&amp;""</f>
        <v/>
      </c>
      <c r="BZ49" s="364"/>
      <c r="CA49" s="364"/>
      <c r="CB49" s="364"/>
      <c r="CC49" s="364"/>
      <c r="CD49" s="364"/>
      <c r="CE49" s="364"/>
      <c r="CF49" s="364"/>
      <c r="CG49" s="364"/>
      <c r="CH49" s="364"/>
      <c r="CI49" s="364"/>
      <c r="CJ49" s="364"/>
      <c r="CK49" s="364"/>
      <c r="CL49" s="364"/>
      <c r="CM49" s="188"/>
      <c r="CN49" s="188"/>
    </row>
    <row r="50" spans="1:93" ht="18" customHeight="1">
      <c r="A50" s="389"/>
      <c r="B50" s="389"/>
      <c r="C50" s="389"/>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89"/>
      <c r="BR50" s="389"/>
      <c r="BS50" s="389"/>
      <c r="BT50" s="389"/>
      <c r="BU50" s="389"/>
      <c r="BV50" s="389"/>
      <c r="BW50" s="389"/>
      <c r="BX50" s="389"/>
      <c r="BY50" s="389"/>
      <c r="BZ50" s="389"/>
      <c r="CA50" s="389"/>
      <c r="CB50" s="389"/>
      <c r="CC50" s="389"/>
      <c r="CD50" s="389"/>
      <c r="CE50" s="389"/>
      <c r="CF50" s="389"/>
      <c r="CG50" s="389"/>
      <c r="CH50" s="389"/>
      <c r="CI50" s="389"/>
      <c r="CJ50" s="389"/>
      <c r="CK50" s="389"/>
      <c r="CL50" s="389"/>
      <c r="CM50" s="389"/>
      <c r="CN50" s="389"/>
    </row>
    <row r="51" spans="1:93" ht="18" customHeight="1">
      <c r="C51" s="75"/>
      <c r="D51" s="75"/>
      <c r="E51" s="77"/>
      <c r="F51" s="77"/>
      <c r="G51" s="90"/>
      <c r="H51" s="90"/>
      <c r="I51" s="75"/>
      <c r="J51" s="91"/>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116"/>
    </row>
    <row r="52" spans="1:93" ht="23.25" customHeight="1">
      <c r="A52" s="358" t="s">
        <v>153</v>
      </c>
      <c r="B52" s="358"/>
      <c r="C52" s="358"/>
      <c r="D52" s="358"/>
      <c r="E52" s="358"/>
      <c r="F52" s="358"/>
      <c r="G52" s="358"/>
      <c r="H52" s="358"/>
      <c r="I52" s="358"/>
      <c r="J52" s="358"/>
      <c r="K52" s="358"/>
      <c r="L52" s="369"/>
      <c r="M52" s="369"/>
      <c r="N52" s="369"/>
      <c r="O52" s="369"/>
      <c r="P52" s="369"/>
      <c r="Q52" s="369"/>
      <c r="R52" s="369"/>
      <c r="S52" s="369"/>
      <c r="T52" s="369"/>
      <c r="U52" s="369"/>
      <c r="V52" s="369"/>
      <c r="W52" s="369"/>
      <c r="X52" s="369"/>
      <c r="Y52" s="89"/>
      <c r="Z52" s="89"/>
      <c r="AA52" s="89"/>
      <c r="AB52" s="89"/>
      <c r="AC52" s="67"/>
      <c r="AD52" s="67"/>
      <c r="AE52" s="67"/>
      <c r="AF52" s="67"/>
      <c r="AG52" s="67"/>
      <c r="AH52" s="89"/>
      <c r="AI52" s="89"/>
      <c r="AJ52" s="89"/>
      <c r="AK52" s="89"/>
      <c r="AL52" s="67"/>
      <c r="AM52" s="67"/>
      <c r="AN52" s="67"/>
      <c r="AO52" s="67"/>
      <c r="AP52" s="67"/>
      <c r="AQ52" s="89"/>
      <c r="AR52" s="89"/>
      <c r="AS52" s="89"/>
      <c r="AT52" s="89"/>
      <c r="AV52" s="84"/>
      <c r="AW52" s="84"/>
      <c r="AX52" s="84"/>
      <c r="AY52" s="84"/>
      <c r="AZ52" s="84"/>
      <c r="BA52" s="84"/>
      <c r="BB52" s="84"/>
      <c r="BC52" s="84"/>
      <c r="BD52" s="84"/>
      <c r="BE52" s="84"/>
      <c r="BF52" s="84"/>
      <c r="BG52" s="84"/>
      <c r="BH52" s="87"/>
      <c r="BM52" s="87"/>
      <c r="BN52" s="87"/>
      <c r="BO52" s="87"/>
      <c r="BP52" s="87"/>
      <c r="BQ52" s="87"/>
      <c r="BV52" s="87"/>
      <c r="BW52" s="87"/>
      <c r="BX52" s="87"/>
      <c r="BY52" s="87"/>
      <c r="BZ52" s="87"/>
      <c r="CE52" s="87"/>
      <c r="CF52" s="87"/>
      <c r="CG52" s="87"/>
      <c r="CH52" s="87"/>
      <c r="CI52" s="87"/>
      <c r="CN52" s="87"/>
    </row>
    <row r="53" spans="1:93" ht="33" customHeight="1">
      <c r="A53" s="380" t="s">
        <v>154</v>
      </c>
      <c r="B53" s="381"/>
      <c r="C53" s="381"/>
      <c r="D53" s="381"/>
      <c r="E53" s="381"/>
      <c r="F53" s="381"/>
      <c r="G53" s="381"/>
      <c r="H53" s="381"/>
      <c r="I53" s="381"/>
      <c r="J53" s="381"/>
      <c r="K53" s="382"/>
      <c r="L53" s="390" t="str">
        <f>IF(BD15="","",BD15)</f>
        <v/>
      </c>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191"/>
      <c r="AT53" s="104"/>
      <c r="AU53" s="104"/>
      <c r="AV53" s="104"/>
      <c r="AW53" s="104"/>
      <c r="AX53" s="104"/>
      <c r="AY53" s="104"/>
      <c r="AZ53" s="104"/>
      <c r="BA53" s="104"/>
      <c r="BB53" s="104"/>
      <c r="BC53" s="104"/>
      <c r="BD53" s="104"/>
      <c r="BE53" s="192" t="s">
        <v>212</v>
      </c>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row>
    <row r="54" spans="1:93" s="99" customFormat="1" ht="33" customHeight="1">
      <c r="A54" s="380" t="s">
        <v>31</v>
      </c>
      <c r="B54" s="381"/>
      <c r="C54" s="381"/>
      <c r="D54" s="381"/>
      <c r="E54" s="381"/>
      <c r="F54" s="381"/>
      <c r="G54" s="381"/>
      <c r="H54" s="381"/>
      <c r="I54" s="381"/>
      <c r="J54" s="381"/>
      <c r="K54" s="382"/>
      <c r="L54" s="336" t="s">
        <v>39</v>
      </c>
      <c r="M54" s="337"/>
      <c r="N54" s="338"/>
      <c r="O54" s="338"/>
      <c r="P54" s="338"/>
      <c r="Q54" s="338"/>
      <c r="R54" s="338"/>
      <c r="S54" s="338"/>
      <c r="T54" s="338"/>
      <c r="U54" s="338"/>
      <c r="V54" s="338"/>
      <c r="W54" s="337" t="s">
        <v>42</v>
      </c>
      <c r="X54" s="337"/>
      <c r="Y54" s="338"/>
      <c r="Z54" s="338"/>
      <c r="AA54" s="338"/>
      <c r="AB54" s="338"/>
      <c r="AC54" s="338"/>
      <c r="AD54" s="338"/>
      <c r="AE54" s="338"/>
      <c r="AF54" s="338"/>
      <c r="AG54" s="338"/>
      <c r="AH54" s="337" t="s">
        <v>41</v>
      </c>
      <c r="AI54" s="337"/>
      <c r="AJ54" s="338"/>
      <c r="AK54" s="338"/>
      <c r="AL54" s="338"/>
      <c r="AM54" s="338"/>
      <c r="AN54" s="338"/>
      <c r="AO54" s="338"/>
      <c r="AP54" s="338"/>
      <c r="AQ54" s="338"/>
      <c r="AR54" s="339"/>
      <c r="AS54" s="385" t="s">
        <v>43</v>
      </c>
      <c r="AT54" s="386"/>
      <c r="AU54" s="386"/>
      <c r="AV54" s="386"/>
      <c r="AW54" s="386"/>
      <c r="AX54" s="386"/>
      <c r="AY54" s="386"/>
      <c r="AZ54" s="386"/>
      <c r="BA54" s="386"/>
      <c r="BB54" s="386"/>
      <c r="BC54" s="387"/>
      <c r="BD54" s="383"/>
      <c r="BE54" s="384"/>
      <c r="BF54" s="384"/>
      <c r="BG54" s="384"/>
      <c r="BH54" s="384"/>
      <c r="BI54" s="384"/>
      <c r="BJ54" s="384"/>
      <c r="BK54" s="384"/>
      <c r="BL54" s="384"/>
      <c r="BM54" s="384"/>
      <c r="BN54" s="384"/>
      <c r="BO54" s="384"/>
      <c r="BP54" s="384"/>
      <c r="BQ54" s="384"/>
      <c r="BR54" s="384"/>
      <c r="BS54" s="315" t="s">
        <v>207</v>
      </c>
      <c r="BT54" s="315"/>
      <c r="BU54" s="384"/>
      <c r="BV54" s="384"/>
      <c r="BW54" s="384"/>
      <c r="BX54" s="384"/>
      <c r="BY54" s="384"/>
      <c r="BZ54" s="384"/>
      <c r="CA54" s="384"/>
      <c r="CB54" s="384"/>
      <c r="CC54" s="384"/>
      <c r="CD54" s="384"/>
      <c r="CE54" s="384"/>
      <c r="CF54" s="384"/>
      <c r="CG54" s="384"/>
      <c r="CH54" s="384"/>
      <c r="CI54" s="384"/>
      <c r="CJ54" s="384"/>
      <c r="CK54" s="384"/>
      <c r="CL54" s="384"/>
      <c r="CM54" s="384"/>
      <c r="CN54" s="392"/>
      <c r="CO54" s="193"/>
    </row>
    <row r="55" spans="1:93" ht="33" customHeight="1">
      <c r="A55" s="400" t="s">
        <v>33</v>
      </c>
      <c r="B55" s="401"/>
      <c r="C55" s="381"/>
      <c r="D55" s="381"/>
      <c r="E55" s="381"/>
      <c r="F55" s="381"/>
      <c r="G55" s="381"/>
      <c r="H55" s="381"/>
      <c r="I55" s="381"/>
      <c r="J55" s="381"/>
      <c r="K55" s="382"/>
      <c r="L55" s="336" t="s">
        <v>39</v>
      </c>
      <c r="M55" s="337"/>
      <c r="N55" s="338"/>
      <c r="O55" s="338"/>
      <c r="P55" s="338"/>
      <c r="Q55" s="338"/>
      <c r="R55" s="338"/>
      <c r="S55" s="338"/>
      <c r="T55" s="338"/>
      <c r="U55" s="338"/>
      <c r="V55" s="338"/>
      <c r="W55" s="337" t="s">
        <v>42</v>
      </c>
      <c r="X55" s="337"/>
      <c r="Y55" s="338"/>
      <c r="Z55" s="338"/>
      <c r="AA55" s="338"/>
      <c r="AB55" s="338"/>
      <c r="AC55" s="338"/>
      <c r="AD55" s="338"/>
      <c r="AE55" s="338"/>
      <c r="AF55" s="338"/>
      <c r="AG55" s="338"/>
      <c r="AH55" s="337" t="s">
        <v>41</v>
      </c>
      <c r="AI55" s="337"/>
      <c r="AJ55" s="338"/>
      <c r="AK55" s="338"/>
      <c r="AL55" s="338"/>
      <c r="AM55" s="338"/>
      <c r="AN55" s="338"/>
      <c r="AO55" s="338"/>
      <c r="AP55" s="338"/>
      <c r="AQ55" s="338"/>
      <c r="AR55" s="339"/>
      <c r="AS55" s="340" t="s">
        <v>34</v>
      </c>
      <c r="AT55" s="341"/>
      <c r="AU55" s="341"/>
      <c r="AV55" s="341"/>
      <c r="AW55" s="341"/>
      <c r="AX55" s="341"/>
      <c r="AY55" s="341"/>
      <c r="AZ55" s="341"/>
      <c r="BA55" s="341"/>
      <c r="BB55" s="341"/>
      <c r="BC55" s="342"/>
      <c r="BD55" s="336" t="s">
        <v>44</v>
      </c>
      <c r="BE55" s="337"/>
      <c r="BF55" s="339"/>
      <c r="BG55" s="397"/>
      <c r="BH55" s="397"/>
      <c r="BI55" s="397"/>
      <c r="BJ55" s="397"/>
      <c r="BK55" s="397"/>
      <c r="BL55" s="397"/>
      <c r="BM55" s="397"/>
      <c r="BN55" s="398"/>
      <c r="BO55" s="399" t="s">
        <v>45</v>
      </c>
      <c r="BP55" s="399"/>
      <c r="BQ55" s="339"/>
      <c r="BR55" s="397"/>
      <c r="BS55" s="397"/>
      <c r="BT55" s="397"/>
      <c r="BU55" s="397"/>
      <c r="BV55" s="397"/>
      <c r="BW55" s="397"/>
      <c r="BX55" s="397"/>
      <c r="BY55" s="397"/>
      <c r="BZ55" s="398"/>
      <c r="CA55" s="337" t="s">
        <v>41</v>
      </c>
      <c r="CB55" s="337"/>
      <c r="CC55" s="339"/>
      <c r="CD55" s="397"/>
      <c r="CE55" s="397"/>
      <c r="CF55" s="397"/>
      <c r="CG55" s="397"/>
      <c r="CH55" s="397"/>
      <c r="CI55" s="397"/>
      <c r="CJ55" s="397"/>
      <c r="CK55" s="397"/>
      <c r="CL55" s="397"/>
      <c r="CM55" s="397"/>
      <c r="CN55" s="397"/>
    </row>
    <row r="56" spans="1:93" ht="18" customHeight="1">
      <c r="A56" s="100"/>
      <c r="B56" s="100"/>
      <c r="C56" s="101"/>
      <c r="D56" s="101"/>
      <c r="E56" s="101"/>
      <c r="F56" s="101"/>
      <c r="G56" s="101"/>
      <c r="H56" s="101"/>
      <c r="I56" s="101"/>
      <c r="J56" s="101"/>
      <c r="K56" s="101"/>
      <c r="L56" s="102"/>
      <c r="M56" s="102"/>
      <c r="N56" s="121"/>
      <c r="O56" s="121"/>
      <c r="P56" s="121"/>
      <c r="Q56" s="121"/>
      <c r="R56" s="121"/>
      <c r="S56" s="121"/>
      <c r="T56" s="121"/>
      <c r="U56" s="121"/>
      <c r="V56" s="121"/>
      <c r="W56" s="102"/>
      <c r="X56" s="102"/>
      <c r="Y56" s="121"/>
      <c r="Z56" s="121"/>
      <c r="AA56" s="121"/>
      <c r="AB56" s="121"/>
      <c r="AC56" s="121"/>
      <c r="AD56" s="121"/>
      <c r="AE56" s="121"/>
      <c r="AF56" s="121"/>
      <c r="AG56" s="121"/>
      <c r="AH56" s="102"/>
      <c r="AI56" s="102"/>
      <c r="AJ56" s="121"/>
      <c r="AK56" s="121"/>
      <c r="AL56" s="121"/>
      <c r="AM56" s="121"/>
      <c r="AN56" s="121"/>
      <c r="AO56" s="121"/>
      <c r="AP56" s="121"/>
      <c r="AQ56" s="121"/>
      <c r="AR56" s="121"/>
      <c r="AS56" s="101"/>
      <c r="AT56" s="101"/>
      <c r="AU56" s="101"/>
      <c r="AV56" s="101"/>
      <c r="AW56" s="101"/>
      <c r="AX56" s="101"/>
      <c r="AY56" s="101"/>
      <c r="AZ56" s="101"/>
      <c r="BA56" s="101"/>
      <c r="BB56" s="101"/>
      <c r="BC56" s="101"/>
      <c r="BD56" s="103"/>
      <c r="BE56" s="102"/>
      <c r="BF56" s="102"/>
      <c r="BG56" s="121"/>
      <c r="BH56" s="121"/>
      <c r="BI56" s="121"/>
      <c r="BJ56" s="121"/>
      <c r="BK56" s="121"/>
      <c r="BL56" s="121"/>
      <c r="BM56" s="121"/>
      <c r="BN56" s="121"/>
      <c r="BO56" s="121"/>
      <c r="BP56" s="102"/>
      <c r="BQ56" s="102"/>
      <c r="BR56" s="121"/>
      <c r="BS56" s="121"/>
      <c r="BT56" s="121"/>
      <c r="BU56" s="121"/>
      <c r="BV56" s="121"/>
      <c r="BW56" s="121"/>
      <c r="BX56" s="121"/>
      <c r="BY56" s="121"/>
      <c r="BZ56" s="121"/>
      <c r="CA56" s="121"/>
      <c r="CB56" s="102"/>
      <c r="CC56" s="102"/>
      <c r="CD56" s="121"/>
      <c r="CE56" s="121"/>
      <c r="CF56" s="121"/>
      <c r="CG56" s="121"/>
      <c r="CH56" s="121"/>
      <c r="CI56" s="121"/>
      <c r="CJ56" s="121"/>
      <c r="CK56" s="121"/>
      <c r="CL56" s="121"/>
      <c r="CM56" s="121"/>
      <c r="CN56" s="121"/>
    </row>
    <row r="57" spans="1:93" ht="18" customHeight="1">
      <c r="A57" s="100"/>
      <c r="B57" s="100"/>
      <c r="C57" s="101"/>
      <c r="D57" s="101"/>
      <c r="E57" s="101"/>
      <c r="F57" s="101"/>
      <c r="G57" s="101"/>
      <c r="H57" s="101"/>
      <c r="I57" s="101"/>
      <c r="J57" s="101"/>
      <c r="K57" s="101"/>
      <c r="L57" s="102"/>
      <c r="M57" s="102"/>
      <c r="N57" s="121"/>
      <c r="O57" s="121"/>
      <c r="P57" s="121"/>
      <c r="Q57" s="121"/>
      <c r="R57" s="121"/>
      <c r="S57" s="121"/>
      <c r="T57" s="121"/>
      <c r="U57" s="121"/>
      <c r="V57" s="121"/>
      <c r="W57" s="102"/>
      <c r="X57" s="102"/>
      <c r="Y57" s="121"/>
      <c r="Z57" s="121"/>
      <c r="AA57" s="121"/>
      <c r="AB57" s="121"/>
      <c r="AC57" s="121"/>
      <c r="AD57" s="121"/>
      <c r="AE57" s="121"/>
      <c r="AF57" s="121"/>
      <c r="AG57" s="121"/>
      <c r="AH57" s="102"/>
      <c r="AI57" s="102"/>
      <c r="AJ57" s="121"/>
      <c r="AK57" s="121"/>
      <c r="AL57" s="121"/>
      <c r="AM57" s="121"/>
      <c r="AN57" s="121"/>
      <c r="AO57" s="121"/>
      <c r="AP57" s="121"/>
      <c r="AQ57" s="121"/>
      <c r="AR57" s="121"/>
      <c r="AS57" s="101"/>
      <c r="AT57" s="101"/>
      <c r="AU57" s="101"/>
      <c r="AV57" s="101"/>
      <c r="AW57" s="101"/>
      <c r="AX57" s="101"/>
      <c r="AY57" s="101"/>
      <c r="AZ57" s="101"/>
      <c r="BA57" s="101"/>
      <c r="BB57" s="101"/>
      <c r="BC57" s="101"/>
      <c r="BD57" s="103"/>
      <c r="BE57" s="102"/>
      <c r="BF57" s="102"/>
      <c r="BG57" s="121"/>
      <c r="BH57" s="121"/>
      <c r="BI57" s="121"/>
      <c r="BJ57" s="121"/>
      <c r="BK57" s="121"/>
      <c r="BL57" s="121"/>
      <c r="BM57" s="121"/>
      <c r="BN57" s="121"/>
      <c r="BO57" s="121"/>
      <c r="BP57" s="102"/>
      <c r="BQ57" s="102"/>
      <c r="BR57" s="121"/>
      <c r="BS57" s="121"/>
      <c r="BT57" s="121"/>
      <c r="BU57" s="121"/>
      <c r="BV57" s="121"/>
      <c r="BW57" s="121"/>
      <c r="BX57" s="121"/>
      <c r="BY57" s="121"/>
      <c r="BZ57" s="121"/>
      <c r="CA57" s="121"/>
      <c r="CB57" s="102"/>
      <c r="CC57" s="102"/>
      <c r="CD57" s="121"/>
      <c r="CE57" s="121"/>
      <c r="CF57" s="121"/>
      <c r="CG57" s="121"/>
      <c r="CH57" s="121"/>
      <c r="CI57" s="121"/>
      <c r="CJ57" s="121"/>
      <c r="CK57" s="121"/>
      <c r="CL57" s="121"/>
      <c r="CM57" s="121"/>
      <c r="CN57" s="121"/>
    </row>
    <row r="58" spans="1:93" ht="18" customHeight="1">
      <c r="A58" s="100"/>
      <c r="B58" s="100"/>
      <c r="C58" s="101"/>
      <c r="D58" s="101"/>
      <c r="E58" s="101"/>
      <c r="F58" s="101"/>
      <c r="G58" s="101"/>
      <c r="H58" s="101"/>
      <c r="I58" s="101"/>
      <c r="J58" s="101"/>
      <c r="K58" s="101"/>
      <c r="L58" s="102"/>
      <c r="M58" s="102"/>
      <c r="N58" s="121"/>
      <c r="O58" s="121"/>
      <c r="P58" s="121"/>
      <c r="Q58" s="121"/>
      <c r="R58" s="121"/>
      <c r="S58" s="121"/>
      <c r="T58" s="121"/>
      <c r="U58" s="121"/>
      <c r="V58" s="121"/>
      <c r="W58" s="102"/>
      <c r="X58" s="102"/>
      <c r="Y58" s="121"/>
      <c r="Z58" s="121"/>
      <c r="AA58" s="121"/>
      <c r="AB58" s="121"/>
      <c r="AC58" s="121"/>
      <c r="AD58" s="121"/>
      <c r="AE58" s="121"/>
      <c r="AF58" s="121"/>
      <c r="AG58" s="121"/>
      <c r="AH58" s="102"/>
      <c r="AI58" s="102"/>
      <c r="AJ58" s="121"/>
      <c r="AK58" s="121"/>
      <c r="AL58" s="121"/>
      <c r="AM58" s="121"/>
      <c r="AN58" s="121"/>
      <c r="AO58" s="121"/>
      <c r="AP58" s="121"/>
      <c r="AQ58" s="121"/>
      <c r="AR58" s="121"/>
      <c r="AS58" s="101"/>
      <c r="AT58" s="101"/>
      <c r="AU58" s="101"/>
      <c r="AV58" s="101"/>
      <c r="AW58" s="101"/>
      <c r="AX58" s="101"/>
      <c r="AY58" s="101"/>
      <c r="AZ58" s="101"/>
      <c r="BA58" s="101"/>
      <c r="BB58" s="101"/>
      <c r="BC58" s="101"/>
      <c r="BD58" s="103"/>
      <c r="BE58" s="102"/>
      <c r="BF58" s="102"/>
      <c r="BG58" s="121"/>
      <c r="BH58" s="121"/>
      <c r="BI58" s="121"/>
      <c r="BJ58" s="121"/>
      <c r="BK58" s="121"/>
      <c r="BL58" s="121"/>
      <c r="BM58" s="121"/>
      <c r="BN58" s="121"/>
      <c r="BO58" s="121"/>
      <c r="BP58" s="102"/>
      <c r="BQ58" s="102"/>
      <c r="BR58" s="121"/>
      <c r="BS58" s="121"/>
      <c r="BT58" s="121"/>
      <c r="BU58" s="121"/>
      <c r="BV58" s="121"/>
      <c r="BW58" s="121"/>
      <c r="BX58" s="121"/>
      <c r="BY58" s="121"/>
      <c r="BZ58" s="121"/>
      <c r="CA58" s="121"/>
      <c r="CB58" s="102"/>
      <c r="CC58" s="102"/>
      <c r="CD58" s="121"/>
      <c r="CE58" s="121"/>
      <c r="CF58" s="121"/>
      <c r="CG58" s="121"/>
      <c r="CH58" s="121"/>
      <c r="CI58" s="121"/>
      <c r="CJ58" s="121"/>
      <c r="CK58" s="121"/>
      <c r="CL58" s="121"/>
      <c r="CM58" s="121"/>
      <c r="CN58" s="121"/>
    </row>
    <row r="59" spans="1:93" ht="42" customHeight="1">
      <c r="A59" s="343" t="s">
        <v>144</v>
      </c>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62" t="s">
        <v>195</v>
      </c>
      <c r="Z59" s="362"/>
      <c r="AA59" s="362"/>
      <c r="AB59" s="362"/>
      <c r="AC59" s="362"/>
      <c r="AD59" s="362"/>
      <c r="AE59" s="362"/>
      <c r="AF59" s="362"/>
      <c r="AG59" s="317"/>
      <c r="AH59" s="317"/>
      <c r="AI59" s="317"/>
      <c r="AJ59" s="317"/>
      <c r="AK59" s="316" t="s">
        <v>122</v>
      </c>
      <c r="AL59" s="316"/>
      <c r="AM59" s="316"/>
      <c r="AN59" s="316"/>
      <c r="AO59" s="316"/>
      <c r="AP59" s="317"/>
      <c r="AQ59" s="317"/>
      <c r="AR59" s="317"/>
      <c r="AS59" s="317"/>
      <c r="AT59" s="317"/>
      <c r="AU59" s="317"/>
      <c r="AV59" s="316" t="s">
        <v>145</v>
      </c>
      <c r="AW59" s="316"/>
      <c r="AX59" s="316"/>
      <c r="AY59" s="316"/>
      <c r="AZ59" s="316"/>
      <c r="BA59" s="317"/>
      <c r="BB59" s="317"/>
      <c r="BC59" s="317"/>
      <c r="BD59" s="317"/>
      <c r="BE59" s="317"/>
      <c r="BF59" s="317"/>
      <c r="BG59" s="316" t="s">
        <v>146</v>
      </c>
      <c r="BH59" s="316"/>
      <c r="BI59" s="316"/>
      <c r="BJ59" s="316"/>
      <c r="BK59" s="316"/>
      <c r="BL59" s="66"/>
      <c r="BM59" s="321" t="s">
        <v>273</v>
      </c>
      <c r="BN59" s="322"/>
      <c r="BO59" s="322"/>
      <c r="BP59" s="322"/>
      <c r="BQ59" s="322"/>
      <c r="BR59" s="322"/>
      <c r="BS59" s="322"/>
      <c r="BT59" s="322"/>
      <c r="BU59" s="322"/>
      <c r="BV59" s="322"/>
      <c r="BW59" s="322"/>
      <c r="BX59" s="322"/>
      <c r="BY59" s="322"/>
      <c r="BZ59" s="322"/>
      <c r="CA59" s="322"/>
      <c r="CB59" s="322"/>
      <c r="CC59" s="322"/>
      <c r="CD59" s="322"/>
      <c r="CE59" s="322"/>
      <c r="CF59" s="322"/>
      <c r="CG59" s="322"/>
      <c r="CH59" s="322"/>
      <c r="CI59" s="322"/>
      <c r="CJ59" s="323"/>
      <c r="CK59" s="252"/>
      <c r="CM59" s="252"/>
      <c r="CN59" s="66"/>
    </row>
    <row r="60" spans="1:93" ht="18" customHeight="1">
      <c r="A60" s="94"/>
      <c r="B60" s="94"/>
      <c r="C60" s="94"/>
      <c r="D60" s="95"/>
      <c r="E60" s="95"/>
      <c r="F60" s="96"/>
      <c r="G60" s="96"/>
      <c r="H60" s="96"/>
      <c r="I60" s="95"/>
      <c r="J60" s="95"/>
      <c r="K60" s="70"/>
      <c r="L60" s="70"/>
      <c r="M60" s="70"/>
      <c r="N60" s="70"/>
      <c r="O60" s="70"/>
      <c r="P60" s="70"/>
      <c r="Q60" s="70"/>
      <c r="R60" s="70"/>
      <c r="S60" s="70"/>
      <c r="T60" s="70"/>
      <c r="U60" s="70"/>
      <c r="V60" s="70"/>
      <c r="W60" s="70"/>
      <c r="X60" s="70"/>
      <c r="Y60" s="70"/>
      <c r="Z60" s="70"/>
      <c r="AA60" s="70"/>
      <c r="AB60" s="70"/>
      <c r="AC60" s="70"/>
      <c r="AP60" s="70"/>
      <c r="AQ60" s="70"/>
      <c r="AR60" s="70"/>
      <c r="BI60" s="97"/>
      <c r="BJ60" s="97"/>
      <c r="BK60" s="97"/>
      <c r="BL60" s="97"/>
      <c r="BM60" s="97"/>
      <c r="BN60" s="97"/>
      <c r="BP60" s="97"/>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row>
    <row r="61" spans="1:93" ht="18" customHeight="1">
      <c r="A61" s="94"/>
      <c r="B61" s="94"/>
      <c r="C61" s="94"/>
      <c r="D61" s="95"/>
      <c r="E61" s="95"/>
      <c r="F61" s="96"/>
      <c r="G61" s="96"/>
      <c r="H61" s="96"/>
      <c r="I61" s="95"/>
      <c r="J61" s="95"/>
      <c r="K61" s="70"/>
      <c r="L61" s="70"/>
      <c r="M61" s="70"/>
      <c r="N61" s="70"/>
      <c r="O61" s="70"/>
      <c r="P61" s="70"/>
      <c r="Q61" s="70"/>
      <c r="R61" s="70"/>
      <c r="S61" s="70"/>
      <c r="T61" s="70"/>
      <c r="U61" s="70"/>
      <c r="V61" s="70"/>
      <c r="W61" s="70"/>
      <c r="X61" s="70"/>
      <c r="Y61" s="70"/>
      <c r="Z61" s="70"/>
      <c r="AA61" s="70"/>
      <c r="AB61" s="70"/>
      <c r="AC61" s="70"/>
      <c r="AP61" s="70"/>
      <c r="AQ61" s="70"/>
      <c r="AR61" s="70"/>
      <c r="BI61" s="97"/>
      <c r="BJ61" s="97"/>
      <c r="BK61" s="97"/>
      <c r="BL61" s="97"/>
      <c r="BM61" s="97"/>
      <c r="BN61" s="97"/>
      <c r="BP61" s="97"/>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row>
    <row r="62" spans="1:93" ht="18" customHeight="1">
      <c r="A62" s="111"/>
      <c r="B62" s="111"/>
      <c r="C62" s="111"/>
      <c r="D62" s="111"/>
      <c r="E62" s="111"/>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93"/>
      <c r="AT62" s="85"/>
      <c r="AU62" s="85"/>
      <c r="AV62" s="85"/>
      <c r="AW62" s="86"/>
      <c r="AX62" s="86"/>
      <c r="AY62" s="86"/>
      <c r="AZ62" s="86"/>
      <c r="BA62" s="86"/>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8"/>
      <c r="CE62" s="88"/>
      <c r="CF62" s="88"/>
      <c r="CG62" s="88"/>
      <c r="CH62" s="88"/>
      <c r="CI62" s="88"/>
      <c r="CJ62" s="88"/>
      <c r="CK62" s="88"/>
      <c r="CL62" s="88"/>
      <c r="CM62" s="88"/>
      <c r="CN62" s="88"/>
    </row>
    <row r="63" spans="1:93" ht="45" customHeight="1">
      <c r="A63" s="369" t="s">
        <v>151</v>
      </c>
      <c r="B63" s="369"/>
      <c r="C63" s="369"/>
      <c r="D63" s="369"/>
      <c r="E63" s="369"/>
      <c r="F63" s="369"/>
      <c r="G63" s="369"/>
      <c r="H63" s="369"/>
      <c r="I63" s="369"/>
      <c r="J63" s="369"/>
      <c r="K63" s="369"/>
      <c r="L63" s="369"/>
      <c r="M63" s="369"/>
      <c r="N63" s="369"/>
      <c r="O63" s="369"/>
      <c r="P63" s="369"/>
      <c r="Q63" s="369"/>
      <c r="R63" s="369"/>
      <c r="S63" s="369"/>
      <c r="T63" s="369"/>
      <c r="U63" s="369"/>
      <c r="V63" s="369"/>
      <c r="W63" s="369"/>
      <c r="X63" s="373"/>
      <c r="Y63" s="370" t="str">
        <f>IF('定型様式5｜総括表'!$W$51=0,"",'定型様式5｜総括表'!$W$51)</f>
        <v/>
      </c>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2"/>
      <c r="BP63" s="363" t="s">
        <v>30</v>
      </c>
      <c r="BQ63" s="364"/>
      <c r="BR63" s="364"/>
      <c r="BS63" s="364"/>
      <c r="BT63" s="364"/>
      <c r="BU63" s="364"/>
      <c r="BV63" s="364"/>
      <c r="BW63" s="364"/>
      <c r="BX63" s="364"/>
      <c r="BY63" s="364"/>
      <c r="BZ63" s="364"/>
      <c r="CA63" s="364"/>
      <c r="CB63" s="364"/>
      <c r="CC63" s="364"/>
      <c r="CD63" s="364"/>
      <c r="CE63" s="364"/>
      <c r="CF63" s="364"/>
      <c r="CG63" s="364"/>
      <c r="CH63" s="364"/>
      <c r="CI63" s="364"/>
      <c r="CJ63" s="364"/>
      <c r="CK63" s="364"/>
      <c r="CL63" s="364"/>
      <c r="CM63" s="364"/>
      <c r="CN63" s="364"/>
    </row>
    <row r="64" spans="1:93" ht="18.75" customHeight="1">
      <c r="A64" s="94"/>
      <c r="B64" s="94"/>
      <c r="C64" s="94"/>
      <c r="D64" s="95"/>
      <c r="E64" s="95"/>
      <c r="F64" s="96"/>
      <c r="G64" s="96"/>
      <c r="H64" s="96"/>
      <c r="I64" s="95"/>
      <c r="J64" s="95"/>
      <c r="K64" s="70"/>
      <c r="L64" s="70"/>
      <c r="M64" s="70"/>
      <c r="N64" s="70"/>
      <c r="O64" s="70"/>
      <c r="P64" s="70"/>
      <c r="Q64" s="70"/>
      <c r="R64" s="70"/>
      <c r="S64" s="70"/>
      <c r="T64" s="70"/>
      <c r="U64" s="70"/>
      <c r="V64" s="70"/>
      <c r="W64" s="70"/>
      <c r="X64" s="70"/>
      <c r="Y64" s="70"/>
      <c r="Z64" s="70"/>
      <c r="AA64" s="70"/>
      <c r="AB64" s="70"/>
      <c r="AC64" s="70"/>
      <c r="AP64" s="70"/>
      <c r="AQ64" s="70"/>
      <c r="AR64" s="70"/>
      <c r="BI64" s="97"/>
      <c r="BJ64" s="97"/>
      <c r="BK64" s="97"/>
      <c r="BL64" s="97"/>
      <c r="BM64" s="97"/>
      <c r="BN64" s="97"/>
      <c r="BP64" s="97"/>
      <c r="BQ64" s="354"/>
      <c r="BR64" s="354"/>
      <c r="BS64" s="354"/>
      <c r="BT64" s="354"/>
      <c r="BU64" s="354"/>
      <c r="BV64" s="354"/>
      <c r="BW64" s="354"/>
      <c r="BX64" s="354"/>
      <c r="BY64" s="354"/>
      <c r="BZ64" s="354"/>
      <c r="CA64" s="354"/>
      <c r="CB64" s="354"/>
      <c r="CC64" s="354"/>
      <c r="CD64" s="354"/>
      <c r="CE64" s="354"/>
      <c r="CF64" s="354"/>
      <c r="CG64" s="354"/>
      <c r="CH64" s="354"/>
      <c r="CI64" s="354"/>
      <c r="CJ64" s="354"/>
      <c r="CK64" s="354"/>
      <c r="CL64" s="354"/>
      <c r="CM64" s="354"/>
      <c r="CN64" s="354"/>
    </row>
    <row r="65" spans="1:92" ht="18.75" customHeight="1">
      <c r="A65" s="94"/>
      <c r="B65" s="94"/>
      <c r="C65" s="94"/>
      <c r="D65" s="95"/>
      <c r="E65" s="95"/>
      <c r="F65" s="96"/>
      <c r="G65" s="96"/>
      <c r="H65" s="96"/>
      <c r="I65" s="95"/>
      <c r="J65" s="95"/>
      <c r="K65" s="70"/>
      <c r="L65" s="70"/>
      <c r="M65" s="70"/>
      <c r="N65" s="70"/>
      <c r="O65" s="70"/>
      <c r="P65" s="70"/>
      <c r="Q65" s="70"/>
      <c r="R65" s="70"/>
      <c r="S65" s="70"/>
      <c r="T65" s="70"/>
      <c r="U65" s="70"/>
      <c r="V65" s="70"/>
      <c r="W65" s="70"/>
      <c r="X65" s="70"/>
      <c r="Y65" s="70"/>
      <c r="Z65" s="70"/>
      <c r="AA65" s="70"/>
      <c r="AB65" s="70"/>
      <c r="AC65" s="70"/>
      <c r="AP65" s="70"/>
      <c r="AQ65" s="70"/>
      <c r="AR65" s="70"/>
      <c r="BI65" s="97"/>
      <c r="BJ65" s="97"/>
      <c r="BK65" s="97"/>
      <c r="BL65" s="97"/>
      <c r="BM65" s="97"/>
      <c r="BN65" s="97"/>
      <c r="BP65" s="97"/>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row>
    <row r="66" spans="1:92" ht="18.75" customHeight="1">
      <c r="A66" s="94"/>
      <c r="B66" s="94"/>
      <c r="C66" s="94"/>
      <c r="D66" s="95"/>
      <c r="E66" s="95"/>
      <c r="F66" s="96"/>
      <c r="G66" s="96"/>
      <c r="H66" s="96"/>
      <c r="I66" s="95"/>
      <c r="J66" s="95"/>
      <c r="K66" s="70"/>
      <c r="L66" s="70"/>
      <c r="M66" s="70"/>
      <c r="N66" s="70"/>
      <c r="O66" s="70"/>
      <c r="P66" s="70"/>
      <c r="Q66" s="70"/>
      <c r="R66" s="70"/>
      <c r="S66" s="70"/>
      <c r="T66" s="70"/>
      <c r="U66" s="70"/>
      <c r="V66" s="70"/>
      <c r="W66" s="70"/>
      <c r="X66" s="70"/>
      <c r="Y66" s="70"/>
      <c r="Z66" s="70"/>
      <c r="AA66" s="70"/>
      <c r="AB66" s="70"/>
      <c r="AC66" s="70"/>
      <c r="AP66" s="70"/>
      <c r="AQ66" s="70"/>
      <c r="AR66" s="70"/>
      <c r="BI66" s="97"/>
      <c r="BJ66" s="97"/>
      <c r="BK66" s="97"/>
      <c r="BL66" s="97"/>
      <c r="BM66" s="97"/>
      <c r="BN66" s="97"/>
      <c r="BP66" s="97"/>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row>
    <row r="67" spans="1:92" ht="36" customHeight="1">
      <c r="A67" s="369" t="s">
        <v>150</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50" t="s">
        <v>5</v>
      </c>
      <c r="Z67" s="351"/>
      <c r="AA67" s="351"/>
      <c r="AB67" s="352" t="s">
        <v>147</v>
      </c>
      <c r="AC67" s="352"/>
      <c r="AD67" s="352"/>
      <c r="AE67" s="352"/>
      <c r="AF67" s="352"/>
      <c r="AG67" s="352"/>
      <c r="AH67" s="352"/>
      <c r="AI67" s="352"/>
      <c r="AJ67" s="353"/>
      <c r="AK67" s="374" t="s">
        <v>5</v>
      </c>
      <c r="AL67" s="374"/>
      <c r="AM67" s="374"/>
      <c r="AN67" s="375" t="s">
        <v>148</v>
      </c>
      <c r="AO67" s="375"/>
      <c r="AP67" s="375"/>
      <c r="AQ67" s="375"/>
      <c r="AR67" s="375"/>
      <c r="AS67" s="375"/>
      <c r="AT67" s="375"/>
      <c r="AU67" s="375"/>
      <c r="AV67" s="375"/>
      <c r="AW67" s="376"/>
      <c r="AX67" s="377" t="s">
        <v>5</v>
      </c>
      <c r="AY67" s="374"/>
      <c r="AZ67" s="374"/>
      <c r="BA67" s="375" t="s">
        <v>149</v>
      </c>
      <c r="BB67" s="375"/>
      <c r="BC67" s="375"/>
      <c r="BD67" s="375"/>
      <c r="BE67" s="375"/>
      <c r="BF67" s="375"/>
      <c r="BG67" s="375"/>
      <c r="BH67" s="375"/>
      <c r="BI67" s="375"/>
      <c r="BJ67" s="375"/>
      <c r="BK67" s="375"/>
      <c r="BL67" s="375"/>
      <c r="BM67" s="375"/>
      <c r="BN67" s="375"/>
      <c r="BO67" s="376"/>
      <c r="BP67" s="98"/>
      <c r="BQ67" s="98"/>
      <c r="BR67" s="98"/>
      <c r="BS67" s="98"/>
      <c r="BT67" s="98"/>
      <c r="BU67" s="98"/>
      <c r="BV67" s="98"/>
      <c r="BW67" s="98"/>
      <c r="BX67" s="98"/>
      <c r="BY67" s="98"/>
      <c r="BZ67" s="98"/>
      <c r="CA67" s="98"/>
      <c r="CB67" s="98"/>
      <c r="CC67" s="98"/>
      <c r="CD67" s="98"/>
      <c r="CE67" s="98"/>
      <c r="CF67" s="98"/>
      <c r="CG67" s="98"/>
      <c r="CH67" s="98"/>
      <c r="CI67" s="98"/>
      <c r="CJ67" s="98"/>
    </row>
    <row r="68" spans="1:92" ht="15" customHeight="1">
      <c r="E68" s="69"/>
      <c r="F68" s="69"/>
      <c r="G68" s="69"/>
      <c r="H68" s="69"/>
      <c r="Y68" s="87"/>
      <c r="Z68" s="87"/>
      <c r="AA68" s="87"/>
      <c r="AB68" s="87"/>
    </row>
    <row r="69" spans="1:92" ht="15" customHeight="1">
      <c r="A69" s="94"/>
      <c r="B69" s="94"/>
      <c r="C69" s="94"/>
      <c r="D69" s="95"/>
      <c r="E69" s="95"/>
      <c r="F69" s="96"/>
      <c r="G69" s="96"/>
      <c r="H69" s="96"/>
      <c r="I69" s="95"/>
      <c r="J69" s="95"/>
      <c r="K69" s="70"/>
      <c r="L69" s="70"/>
      <c r="M69" s="70"/>
      <c r="N69" s="70"/>
      <c r="O69" s="70"/>
      <c r="P69" s="70"/>
      <c r="Q69" s="70"/>
      <c r="R69" s="70"/>
      <c r="S69" s="70"/>
      <c r="T69" s="70"/>
      <c r="U69" s="70"/>
      <c r="V69" s="70"/>
      <c r="W69" s="70"/>
      <c r="X69" s="70"/>
      <c r="Y69" s="70"/>
      <c r="Z69" s="70"/>
      <c r="AA69" s="70"/>
      <c r="AB69" s="70"/>
      <c r="AC69" s="70"/>
      <c r="AP69" s="70"/>
      <c r="AQ69" s="70"/>
      <c r="AR69" s="70"/>
      <c r="BI69" s="97"/>
      <c r="BJ69" s="97"/>
      <c r="BK69" s="97"/>
      <c r="BL69" s="97"/>
      <c r="BM69" s="97"/>
      <c r="BN69" s="97"/>
      <c r="BP69" s="97"/>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row>
    <row r="70" spans="1:92" ht="15" customHeight="1">
      <c r="A70" s="94"/>
      <c r="B70" s="94"/>
      <c r="C70" s="94"/>
      <c r="D70" s="95"/>
      <c r="E70" s="95"/>
      <c r="F70" s="96"/>
      <c r="G70" s="96"/>
      <c r="H70" s="96"/>
      <c r="I70" s="95"/>
      <c r="J70" s="95"/>
      <c r="K70" s="70"/>
      <c r="L70" s="70"/>
      <c r="M70" s="70"/>
      <c r="N70" s="70"/>
      <c r="O70" s="70"/>
      <c r="P70" s="70"/>
      <c r="Q70" s="70"/>
      <c r="R70" s="70"/>
      <c r="S70" s="70"/>
      <c r="T70" s="70"/>
      <c r="U70" s="70"/>
      <c r="V70" s="70"/>
      <c r="W70" s="70"/>
      <c r="X70" s="70"/>
      <c r="Y70" s="70"/>
      <c r="Z70" s="70"/>
      <c r="AA70" s="70"/>
      <c r="AB70" s="70"/>
      <c r="AC70" s="70"/>
      <c r="AP70" s="70"/>
      <c r="AQ70" s="70"/>
      <c r="AR70" s="70"/>
      <c r="BI70" s="97"/>
      <c r="BJ70" s="97"/>
      <c r="BK70" s="97"/>
      <c r="BL70" s="97"/>
      <c r="BM70" s="97"/>
      <c r="BN70" s="97"/>
      <c r="BP70" s="97"/>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row>
    <row r="71" spans="1:92" ht="23.25" customHeight="1">
      <c r="A71" s="358" t="s">
        <v>135</v>
      </c>
      <c r="B71" s="358"/>
      <c r="C71" s="358"/>
      <c r="D71" s="358"/>
      <c r="E71" s="358"/>
      <c r="F71" s="358"/>
      <c r="G71" s="358"/>
      <c r="H71" s="358"/>
      <c r="I71" s="358"/>
      <c r="J71" s="358"/>
      <c r="K71" s="358"/>
      <c r="L71" s="358"/>
      <c r="M71" s="358"/>
      <c r="N71" s="358"/>
      <c r="O71" s="358"/>
      <c r="P71" s="358"/>
      <c r="Q71" s="358"/>
      <c r="R71" s="358"/>
      <c r="S71" s="358"/>
      <c r="T71" s="358"/>
      <c r="U71" s="358"/>
      <c r="V71" s="358"/>
      <c r="W71" s="358"/>
      <c r="X71" s="358"/>
      <c r="Y71" s="104"/>
      <c r="Z71" s="104"/>
      <c r="AA71" s="104"/>
      <c r="AB71" s="104"/>
    </row>
    <row r="72" spans="1:92" ht="33" customHeight="1">
      <c r="A72" s="344" t="s">
        <v>27</v>
      </c>
      <c r="B72" s="331"/>
      <c r="C72" s="331"/>
      <c r="D72" s="331"/>
      <c r="E72" s="331"/>
      <c r="F72" s="331"/>
      <c r="G72" s="331"/>
      <c r="H72" s="331"/>
      <c r="I72" s="331"/>
      <c r="J72" s="331"/>
      <c r="K72" s="332"/>
      <c r="L72" s="359"/>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360"/>
      <c r="AK72" s="360"/>
      <c r="AL72" s="360"/>
      <c r="AM72" s="360"/>
      <c r="AN72" s="360"/>
      <c r="AO72" s="360"/>
      <c r="AP72" s="360"/>
      <c r="AQ72" s="360"/>
      <c r="AR72" s="361"/>
      <c r="AS72" s="333" t="s">
        <v>35</v>
      </c>
      <c r="AT72" s="334"/>
      <c r="AU72" s="334"/>
      <c r="AV72" s="334"/>
      <c r="AW72" s="334"/>
      <c r="AX72" s="334"/>
      <c r="AY72" s="334"/>
      <c r="AZ72" s="334"/>
      <c r="BA72" s="334"/>
      <c r="BB72" s="334"/>
      <c r="BC72" s="335"/>
      <c r="BD72" s="359"/>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360"/>
      <c r="CF72" s="360"/>
      <c r="CG72" s="360"/>
      <c r="CH72" s="360"/>
      <c r="CI72" s="360"/>
      <c r="CJ72" s="360"/>
      <c r="CK72" s="360"/>
      <c r="CL72" s="360"/>
      <c r="CM72" s="360"/>
      <c r="CN72" s="361"/>
    </row>
    <row r="73" spans="1:92" ht="33" customHeight="1">
      <c r="A73" s="344" t="s">
        <v>36</v>
      </c>
      <c r="B73" s="331"/>
      <c r="C73" s="331"/>
      <c r="D73" s="331"/>
      <c r="E73" s="331"/>
      <c r="F73" s="331"/>
      <c r="G73" s="331"/>
      <c r="H73" s="331"/>
      <c r="I73" s="331"/>
      <c r="J73" s="331"/>
      <c r="K73" s="332"/>
      <c r="L73" s="359"/>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360"/>
      <c r="AK73" s="360"/>
      <c r="AL73" s="360"/>
      <c r="AM73" s="360"/>
      <c r="AN73" s="360"/>
      <c r="AO73" s="360"/>
      <c r="AP73" s="360"/>
      <c r="AQ73" s="360"/>
      <c r="AR73" s="361"/>
      <c r="AS73" s="333" t="s">
        <v>32</v>
      </c>
      <c r="AT73" s="334"/>
      <c r="AU73" s="334"/>
      <c r="AV73" s="334"/>
      <c r="AW73" s="334"/>
      <c r="AX73" s="334"/>
      <c r="AY73" s="334"/>
      <c r="AZ73" s="334"/>
      <c r="BA73" s="334"/>
      <c r="BB73" s="334"/>
      <c r="BC73" s="335"/>
      <c r="BD73" s="409"/>
      <c r="BE73" s="348"/>
      <c r="BF73" s="348"/>
      <c r="BG73" s="348"/>
      <c r="BH73" s="348"/>
      <c r="BI73" s="348"/>
      <c r="BJ73" s="348"/>
      <c r="BK73" s="348"/>
      <c r="BL73" s="348"/>
      <c r="BM73" s="348"/>
      <c r="BN73" s="348"/>
      <c r="BO73" s="348"/>
      <c r="BP73" s="348"/>
      <c r="BQ73" s="348"/>
      <c r="BR73" s="348"/>
      <c r="BS73" s="315" t="s">
        <v>207</v>
      </c>
      <c r="BT73" s="315"/>
      <c r="BU73" s="348"/>
      <c r="BV73" s="348"/>
      <c r="BW73" s="348"/>
      <c r="BX73" s="348"/>
      <c r="BY73" s="348"/>
      <c r="BZ73" s="348"/>
      <c r="CA73" s="348"/>
      <c r="CB73" s="348"/>
      <c r="CC73" s="348"/>
      <c r="CD73" s="348"/>
      <c r="CE73" s="348"/>
      <c r="CF73" s="348"/>
      <c r="CG73" s="348"/>
      <c r="CH73" s="348"/>
      <c r="CI73" s="348"/>
      <c r="CJ73" s="348"/>
      <c r="CK73" s="348"/>
      <c r="CL73" s="348"/>
      <c r="CM73" s="348"/>
      <c r="CN73" s="349"/>
    </row>
    <row r="74" spans="1:92" ht="23.25" customHeight="1">
      <c r="A74" s="403" t="s">
        <v>37</v>
      </c>
      <c r="B74" s="404"/>
      <c r="C74" s="404"/>
      <c r="D74" s="404"/>
      <c r="E74" s="404"/>
      <c r="F74" s="404"/>
      <c r="G74" s="404"/>
      <c r="H74" s="404"/>
      <c r="I74" s="404"/>
      <c r="J74" s="404"/>
      <c r="K74" s="405"/>
      <c r="L74" s="365" t="s">
        <v>29</v>
      </c>
      <c r="M74" s="366"/>
      <c r="N74" s="366"/>
      <c r="O74" s="368"/>
      <c r="P74" s="368"/>
      <c r="Q74" s="368"/>
      <c r="R74" s="368"/>
      <c r="S74" s="368"/>
      <c r="T74" s="368"/>
      <c r="U74" s="368"/>
      <c r="V74" s="368"/>
      <c r="W74" s="368"/>
      <c r="X74" s="368"/>
      <c r="Y74" s="366" t="s">
        <v>38</v>
      </c>
      <c r="Z74" s="366"/>
      <c r="AA74" s="366"/>
      <c r="AB74" s="368"/>
      <c r="AC74" s="368"/>
      <c r="AD74" s="368"/>
      <c r="AE74" s="368"/>
      <c r="AF74" s="368"/>
      <c r="AG74" s="368"/>
      <c r="AH74" s="368"/>
      <c r="AI74" s="368"/>
      <c r="AJ74" s="368"/>
      <c r="AK74" s="368"/>
      <c r="AL74" s="105"/>
      <c r="AM74" s="105"/>
      <c r="AN74" s="105"/>
      <c r="AO74" s="105"/>
      <c r="AP74" s="105"/>
      <c r="AQ74" s="105"/>
      <c r="AR74" s="105"/>
      <c r="AS74" s="105"/>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7"/>
      <c r="CH74" s="107"/>
      <c r="CI74" s="107"/>
      <c r="CJ74" s="107"/>
      <c r="CK74" s="107"/>
      <c r="CL74" s="107"/>
      <c r="CM74" s="107"/>
      <c r="CN74" s="108"/>
    </row>
    <row r="75" spans="1:92" ht="45" customHeight="1">
      <c r="A75" s="406"/>
      <c r="B75" s="407"/>
      <c r="C75" s="407"/>
      <c r="D75" s="407"/>
      <c r="E75" s="407"/>
      <c r="F75" s="407"/>
      <c r="G75" s="407"/>
      <c r="H75" s="407"/>
      <c r="I75" s="407"/>
      <c r="J75" s="407"/>
      <c r="K75" s="408"/>
      <c r="L75" s="355"/>
      <c r="M75" s="356"/>
      <c r="N75" s="356"/>
      <c r="O75" s="356"/>
      <c r="P75" s="356"/>
      <c r="Q75" s="356"/>
      <c r="R75" s="356"/>
      <c r="S75" s="356"/>
      <c r="T75" s="356"/>
      <c r="U75" s="356"/>
      <c r="V75" s="356"/>
      <c r="W75" s="356"/>
      <c r="X75" s="356"/>
      <c r="Y75" s="356"/>
      <c r="Z75" s="356"/>
      <c r="AA75" s="356"/>
      <c r="AB75" s="357"/>
      <c r="AC75" s="367"/>
      <c r="AD75" s="367"/>
      <c r="AE75" s="367"/>
      <c r="AF75" s="367"/>
      <c r="AG75" s="367"/>
      <c r="AH75" s="367"/>
      <c r="AI75" s="367"/>
      <c r="AJ75" s="367"/>
      <c r="AK75" s="367"/>
      <c r="AL75" s="367"/>
      <c r="AM75" s="367"/>
      <c r="AN75" s="367"/>
      <c r="AO75" s="367"/>
      <c r="AP75" s="367"/>
      <c r="AQ75" s="367"/>
      <c r="AR75" s="367"/>
      <c r="AS75" s="345"/>
      <c r="AT75" s="346"/>
      <c r="AU75" s="346"/>
      <c r="AV75" s="346"/>
      <c r="AW75" s="346"/>
      <c r="AX75" s="346"/>
      <c r="AY75" s="346"/>
      <c r="AZ75" s="346"/>
      <c r="BA75" s="346"/>
      <c r="BB75" s="346"/>
      <c r="BC75" s="346"/>
      <c r="BD75" s="346"/>
      <c r="BE75" s="346"/>
      <c r="BF75" s="346"/>
      <c r="BG75" s="346"/>
      <c r="BH75" s="346"/>
      <c r="BI75" s="346"/>
      <c r="BJ75" s="346"/>
      <c r="BK75" s="346"/>
      <c r="BL75" s="346"/>
      <c r="BM75" s="346"/>
      <c r="BN75" s="346"/>
      <c r="BO75" s="346"/>
      <c r="BP75" s="346"/>
      <c r="BQ75" s="346"/>
      <c r="BR75" s="346"/>
      <c r="BS75" s="346"/>
      <c r="BT75" s="346"/>
      <c r="BU75" s="346"/>
      <c r="BV75" s="346"/>
      <c r="BW75" s="346"/>
      <c r="BX75" s="346"/>
      <c r="BY75" s="346"/>
      <c r="BZ75" s="346"/>
      <c r="CA75" s="346"/>
      <c r="CB75" s="346"/>
      <c r="CC75" s="346"/>
      <c r="CD75" s="346"/>
      <c r="CE75" s="346"/>
      <c r="CF75" s="346"/>
      <c r="CG75" s="346"/>
      <c r="CH75" s="346"/>
      <c r="CI75" s="346"/>
      <c r="CJ75" s="346"/>
      <c r="CK75" s="346"/>
      <c r="CL75" s="346"/>
      <c r="CM75" s="346"/>
      <c r="CN75" s="347"/>
    </row>
    <row r="76" spans="1:92" ht="33" customHeight="1">
      <c r="A76" s="344" t="s">
        <v>31</v>
      </c>
      <c r="B76" s="331"/>
      <c r="C76" s="331"/>
      <c r="D76" s="331"/>
      <c r="E76" s="331"/>
      <c r="F76" s="331"/>
      <c r="G76" s="331"/>
      <c r="H76" s="331"/>
      <c r="I76" s="331"/>
      <c r="J76" s="331"/>
      <c r="K76" s="332"/>
      <c r="L76" s="402" t="s">
        <v>39</v>
      </c>
      <c r="M76" s="399"/>
      <c r="N76" s="338"/>
      <c r="O76" s="338"/>
      <c r="P76" s="338"/>
      <c r="Q76" s="338"/>
      <c r="R76" s="338"/>
      <c r="S76" s="338"/>
      <c r="T76" s="338"/>
      <c r="U76" s="338"/>
      <c r="V76" s="338"/>
      <c r="W76" s="399" t="s">
        <v>40</v>
      </c>
      <c r="X76" s="399"/>
      <c r="Y76" s="338"/>
      <c r="Z76" s="338"/>
      <c r="AA76" s="338"/>
      <c r="AB76" s="338"/>
      <c r="AC76" s="338"/>
      <c r="AD76" s="338"/>
      <c r="AE76" s="338"/>
      <c r="AF76" s="338"/>
      <c r="AG76" s="338"/>
      <c r="AH76" s="399" t="s">
        <v>38</v>
      </c>
      <c r="AI76" s="399"/>
      <c r="AJ76" s="338"/>
      <c r="AK76" s="338"/>
      <c r="AL76" s="338"/>
      <c r="AM76" s="338"/>
      <c r="AN76" s="338"/>
      <c r="AO76" s="338"/>
      <c r="AP76" s="338"/>
      <c r="AQ76" s="338"/>
      <c r="AR76" s="339"/>
      <c r="AS76" s="416" t="s">
        <v>34</v>
      </c>
      <c r="AT76" s="417"/>
      <c r="AU76" s="417"/>
      <c r="AV76" s="417"/>
      <c r="AW76" s="417"/>
      <c r="AX76" s="417"/>
      <c r="AY76" s="417"/>
      <c r="AZ76" s="417"/>
      <c r="BA76" s="417"/>
      <c r="BB76" s="417"/>
      <c r="BC76" s="418"/>
      <c r="BD76" s="422"/>
      <c r="BE76" s="414" t="s">
        <v>288</v>
      </c>
      <c r="BF76" s="414"/>
      <c r="BG76" s="410"/>
      <c r="BH76" s="410"/>
      <c r="BI76" s="410"/>
      <c r="BJ76" s="410"/>
      <c r="BK76" s="410"/>
      <c r="BL76" s="410"/>
      <c r="BM76" s="410"/>
      <c r="BN76" s="410"/>
      <c r="BO76" s="410"/>
      <c r="BP76" s="414" t="s">
        <v>40</v>
      </c>
      <c r="BQ76" s="414"/>
      <c r="BR76" s="410"/>
      <c r="BS76" s="410"/>
      <c r="BT76" s="410"/>
      <c r="BU76" s="410"/>
      <c r="BV76" s="410"/>
      <c r="BW76" s="410"/>
      <c r="BX76" s="410"/>
      <c r="BY76" s="410"/>
      <c r="BZ76" s="410"/>
      <c r="CA76" s="410"/>
      <c r="CB76" s="414" t="s">
        <v>38</v>
      </c>
      <c r="CC76" s="414"/>
      <c r="CD76" s="410"/>
      <c r="CE76" s="410"/>
      <c r="CF76" s="410"/>
      <c r="CG76" s="410"/>
      <c r="CH76" s="410"/>
      <c r="CI76" s="410"/>
      <c r="CJ76" s="410"/>
      <c r="CK76" s="410"/>
      <c r="CL76" s="410"/>
      <c r="CM76" s="410"/>
      <c r="CN76" s="412"/>
    </row>
    <row r="77" spans="1:92" ht="33" customHeight="1">
      <c r="A77" s="329" t="s">
        <v>33</v>
      </c>
      <c r="B77" s="330"/>
      <c r="C77" s="331"/>
      <c r="D77" s="331"/>
      <c r="E77" s="331"/>
      <c r="F77" s="331"/>
      <c r="G77" s="331"/>
      <c r="H77" s="331"/>
      <c r="I77" s="331"/>
      <c r="J77" s="331"/>
      <c r="K77" s="332"/>
      <c r="L77" s="402" t="s">
        <v>39</v>
      </c>
      <c r="M77" s="399"/>
      <c r="N77" s="338"/>
      <c r="O77" s="338"/>
      <c r="P77" s="338"/>
      <c r="Q77" s="338"/>
      <c r="R77" s="338"/>
      <c r="S77" s="338"/>
      <c r="T77" s="338"/>
      <c r="U77" s="338"/>
      <c r="V77" s="338"/>
      <c r="W77" s="399" t="s">
        <v>40</v>
      </c>
      <c r="X77" s="399"/>
      <c r="Y77" s="338"/>
      <c r="Z77" s="338"/>
      <c r="AA77" s="338"/>
      <c r="AB77" s="338"/>
      <c r="AC77" s="338"/>
      <c r="AD77" s="338"/>
      <c r="AE77" s="338"/>
      <c r="AF77" s="338"/>
      <c r="AG77" s="338"/>
      <c r="AH77" s="399" t="s">
        <v>38</v>
      </c>
      <c r="AI77" s="399"/>
      <c r="AJ77" s="338"/>
      <c r="AK77" s="338"/>
      <c r="AL77" s="338"/>
      <c r="AM77" s="338"/>
      <c r="AN77" s="338"/>
      <c r="AO77" s="338"/>
      <c r="AP77" s="338"/>
      <c r="AQ77" s="338"/>
      <c r="AR77" s="339"/>
      <c r="AS77" s="419"/>
      <c r="AT77" s="420"/>
      <c r="AU77" s="420"/>
      <c r="AV77" s="420"/>
      <c r="AW77" s="420"/>
      <c r="AX77" s="420"/>
      <c r="AY77" s="420"/>
      <c r="AZ77" s="420"/>
      <c r="BA77" s="420"/>
      <c r="BB77" s="420"/>
      <c r="BC77" s="421"/>
      <c r="BD77" s="423"/>
      <c r="BE77" s="415"/>
      <c r="BF77" s="415"/>
      <c r="BG77" s="411"/>
      <c r="BH77" s="411"/>
      <c r="BI77" s="411"/>
      <c r="BJ77" s="411"/>
      <c r="BK77" s="411"/>
      <c r="BL77" s="411"/>
      <c r="BM77" s="411"/>
      <c r="BN77" s="411"/>
      <c r="BO77" s="411"/>
      <c r="BP77" s="415"/>
      <c r="BQ77" s="415"/>
      <c r="BR77" s="411"/>
      <c r="BS77" s="411"/>
      <c r="BT77" s="411"/>
      <c r="BU77" s="411"/>
      <c r="BV77" s="411"/>
      <c r="BW77" s="411"/>
      <c r="BX77" s="411"/>
      <c r="BY77" s="411"/>
      <c r="BZ77" s="411"/>
      <c r="CA77" s="411"/>
      <c r="CB77" s="415"/>
      <c r="CC77" s="415"/>
      <c r="CD77" s="411"/>
      <c r="CE77" s="411"/>
      <c r="CF77" s="411"/>
      <c r="CG77" s="411"/>
      <c r="CH77" s="411"/>
      <c r="CI77" s="411"/>
      <c r="CJ77" s="411"/>
      <c r="CK77" s="411"/>
      <c r="CL77" s="411"/>
      <c r="CM77" s="411"/>
      <c r="CN77" s="413"/>
    </row>
    <row r="78" spans="1:92" ht="18" customHeight="1">
      <c r="A78" s="75"/>
      <c r="B78" s="75"/>
      <c r="C78" s="75"/>
      <c r="D78" s="109"/>
      <c r="E78" s="109"/>
      <c r="F78" s="109"/>
      <c r="G78" s="109"/>
      <c r="H78" s="109"/>
      <c r="I78" s="109"/>
      <c r="J78" s="109"/>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row>
    <row r="81" spans="1:92" ht="23.25" customHeight="1">
      <c r="A81" s="393" t="s">
        <v>287</v>
      </c>
      <c r="B81" s="393"/>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75"/>
      <c r="AR81" s="75"/>
    </row>
    <row r="82" spans="1:92" ht="33" customHeight="1">
      <c r="A82" s="344" t="s">
        <v>27</v>
      </c>
      <c r="B82" s="331"/>
      <c r="C82" s="331"/>
      <c r="D82" s="331"/>
      <c r="E82" s="331"/>
      <c r="F82" s="331"/>
      <c r="G82" s="331"/>
      <c r="H82" s="331"/>
      <c r="I82" s="331"/>
      <c r="J82" s="331"/>
      <c r="K82" s="332"/>
      <c r="L82" s="359"/>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1"/>
      <c r="AS82" s="344" t="s">
        <v>31</v>
      </c>
      <c r="AT82" s="331"/>
      <c r="AU82" s="331"/>
      <c r="AV82" s="331"/>
      <c r="AW82" s="331"/>
      <c r="AX82" s="331"/>
      <c r="AY82" s="331"/>
      <c r="AZ82" s="331"/>
      <c r="BA82" s="331"/>
      <c r="BB82" s="331"/>
      <c r="BC82" s="332"/>
      <c r="BD82" s="253"/>
      <c r="BE82" s="399" t="s">
        <v>288</v>
      </c>
      <c r="BF82" s="399"/>
      <c r="BG82" s="338"/>
      <c r="BH82" s="338"/>
      <c r="BI82" s="338"/>
      <c r="BJ82" s="338"/>
      <c r="BK82" s="338"/>
      <c r="BL82" s="338"/>
      <c r="BM82" s="338"/>
      <c r="BN82" s="338"/>
      <c r="BO82" s="338"/>
      <c r="BP82" s="399" t="s">
        <v>289</v>
      </c>
      <c r="BQ82" s="399"/>
      <c r="BR82" s="338"/>
      <c r="BS82" s="338"/>
      <c r="BT82" s="338"/>
      <c r="BU82" s="338"/>
      <c r="BV82" s="338"/>
      <c r="BW82" s="338"/>
      <c r="BX82" s="338"/>
      <c r="BY82" s="338"/>
      <c r="BZ82" s="338"/>
      <c r="CA82" s="338"/>
      <c r="CB82" s="399" t="s">
        <v>290</v>
      </c>
      <c r="CC82" s="399"/>
      <c r="CD82" s="338"/>
      <c r="CE82" s="338"/>
      <c r="CF82" s="338"/>
      <c r="CG82" s="338"/>
      <c r="CH82" s="338"/>
      <c r="CI82" s="338"/>
      <c r="CJ82" s="338"/>
      <c r="CK82" s="338"/>
      <c r="CL82" s="338"/>
      <c r="CM82" s="338"/>
      <c r="CN82" s="339"/>
    </row>
    <row r="83" spans="1:92" ht="23.25" customHeight="1">
      <c r="A83" s="403" t="s">
        <v>37</v>
      </c>
      <c r="B83" s="404"/>
      <c r="C83" s="404"/>
      <c r="D83" s="404"/>
      <c r="E83" s="404"/>
      <c r="F83" s="404"/>
      <c r="G83" s="404"/>
      <c r="H83" s="404"/>
      <c r="I83" s="404"/>
      <c r="J83" s="404"/>
      <c r="K83" s="405"/>
      <c r="L83" s="365" t="s">
        <v>29</v>
      </c>
      <c r="M83" s="366"/>
      <c r="N83" s="366"/>
      <c r="O83" s="368"/>
      <c r="P83" s="368"/>
      <c r="Q83" s="368"/>
      <c r="R83" s="368"/>
      <c r="S83" s="368"/>
      <c r="T83" s="368"/>
      <c r="U83" s="368"/>
      <c r="V83" s="368"/>
      <c r="W83" s="368"/>
      <c r="X83" s="368"/>
      <c r="Y83" s="366" t="s">
        <v>38</v>
      </c>
      <c r="Z83" s="366"/>
      <c r="AA83" s="366"/>
      <c r="AB83" s="368"/>
      <c r="AC83" s="368"/>
      <c r="AD83" s="368"/>
      <c r="AE83" s="368"/>
      <c r="AF83" s="368"/>
      <c r="AG83" s="368"/>
      <c r="AH83" s="368"/>
      <c r="AI83" s="368"/>
      <c r="AJ83" s="368"/>
      <c r="AK83" s="368"/>
      <c r="AL83" s="105"/>
      <c r="AM83" s="105"/>
      <c r="AN83" s="105"/>
      <c r="AO83" s="105"/>
      <c r="AP83" s="105"/>
      <c r="AQ83" s="105"/>
      <c r="AR83" s="105"/>
      <c r="AS83" s="105"/>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7"/>
      <c r="CH83" s="107"/>
      <c r="CI83" s="107"/>
      <c r="CJ83" s="107"/>
      <c r="CK83" s="107"/>
      <c r="CL83" s="107"/>
      <c r="CM83" s="107"/>
      <c r="CN83" s="108"/>
    </row>
    <row r="84" spans="1:92" ht="45" customHeight="1">
      <c r="A84" s="406"/>
      <c r="B84" s="407"/>
      <c r="C84" s="407"/>
      <c r="D84" s="407"/>
      <c r="E84" s="407"/>
      <c r="F84" s="407"/>
      <c r="G84" s="407"/>
      <c r="H84" s="407"/>
      <c r="I84" s="407"/>
      <c r="J84" s="407"/>
      <c r="K84" s="408"/>
      <c r="L84" s="355"/>
      <c r="M84" s="356"/>
      <c r="N84" s="356"/>
      <c r="O84" s="356"/>
      <c r="P84" s="356"/>
      <c r="Q84" s="356"/>
      <c r="R84" s="356"/>
      <c r="S84" s="356"/>
      <c r="T84" s="356"/>
      <c r="U84" s="356"/>
      <c r="V84" s="356"/>
      <c r="W84" s="356"/>
      <c r="X84" s="356"/>
      <c r="Y84" s="356"/>
      <c r="Z84" s="356"/>
      <c r="AA84" s="356"/>
      <c r="AB84" s="357"/>
      <c r="AC84" s="367"/>
      <c r="AD84" s="367"/>
      <c r="AE84" s="367"/>
      <c r="AF84" s="367"/>
      <c r="AG84" s="367"/>
      <c r="AH84" s="367"/>
      <c r="AI84" s="367"/>
      <c r="AJ84" s="367"/>
      <c r="AK84" s="367"/>
      <c r="AL84" s="367"/>
      <c r="AM84" s="367"/>
      <c r="AN84" s="367"/>
      <c r="AO84" s="367"/>
      <c r="AP84" s="367"/>
      <c r="AQ84" s="367"/>
      <c r="AR84" s="367"/>
      <c r="AS84" s="345"/>
      <c r="AT84" s="346"/>
      <c r="AU84" s="346"/>
      <c r="AV84" s="346"/>
      <c r="AW84" s="346"/>
      <c r="AX84" s="346"/>
      <c r="AY84" s="346"/>
      <c r="AZ84" s="346"/>
      <c r="BA84" s="346"/>
      <c r="BB84" s="346"/>
      <c r="BC84" s="346"/>
      <c r="BD84" s="346"/>
      <c r="BE84" s="346"/>
      <c r="BF84" s="346"/>
      <c r="BG84" s="346"/>
      <c r="BH84" s="346"/>
      <c r="BI84" s="346"/>
      <c r="BJ84" s="346"/>
      <c r="BK84" s="346"/>
      <c r="BL84" s="346"/>
      <c r="BM84" s="346"/>
      <c r="BN84" s="346"/>
      <c r="BO84" s="346"/>
      <c r="BP84" s="346"/>
      <c r="BQ84" s="346"/>
      <c r="BR84" s="346"/>
      <c r="BS84" s="346"/>
      <c r="BT84" s="346"/>
      <c r="BU84" s="346"/>
      <c r="BV84" s="346"/>
      <c r="BW84" s="346"/>
      <c r="BX84" s="346"/>
      <c r="BY84" s="346"/>
      <c r="BZ84" s="346"/>
      <c r="CA84" s="346"/>
      <c r="CB84" s="346"/>
      <c r="CC84" s="346"/>
      <c r="CD84" s="346"/>
      <c r="CE84" s="346"/>
      <c r="CF84" s="346"/>
      <c r="CG84" s="346"/>
      <c r="CH84" s="346"/>
      <c r="CI84" s="346"/>
      <c r="CJ84" s="346"/>
      <c r="CK84" s="346"/>
      <c r="CL84" s="346"/>
      <c r="CM84" s="346"/>
      <c r="CN84" s="347"/>
    </row>
    <row r="85" spans="1:92" ht="18" customHeight="1">
      <c r="A85" s="75"/>
      <c r="B85" s="75"/>
      <c r="C85" s="75"/>
      <c r="D85" s="109"/>
      <c r="E85" s="109"/>
      <c r="F85" s="109"/>
      <c r="G85" s="109"/>
      <c r="H85" s="109"/>
      <c r="I85" s="109"/>
      <c r="J85" s="109"/>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row>
    <row r="86" spans="1:92" ht="18" customHeight="1">
      <c r="E86" s="69"/>
      <c r="F86" s="69"/>
      <c r="G86" s="75"/>
      <c r="H86" s="69"/>
    </row>
    <row r="88" spans="1:92" ht="23.25" customHeight="1">
      <c r="A88" s="393" t="s">
        <v>286</v>
      </c>
      <c r="B88" s="393"/>
      <c r="C88" s="393"/>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75"/>
      <c r="AR88" s="75"/>
    </row>
    <row r="89" spans="1:92" ht="8.1" customHeight="1">
      <c r="A89" s="88"/>
      <c r="B89" s="88"/>
      <c r="C89" s="75"/>
      <c r="D89" s="109"/>
      <c r="E89" s="109"/>
      <c r="F89" s="109"/>
      <c r="G89" s="109"/>
      <c r="H89" s="109"/>
      <c r="I89" s="109"/>
      <c r="J89" s="109"/>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row>
    <row r="90" spans="1:92" ht="20.100000000000001" customHeight="1">
      <c r="A90" s="393" t="s">
        <v>280</v>
      </c>
      <c r="B90" s="393"/>
      <c r="C90" s="393"/>
      <c r="D90" s="393"/>
      <c r="E90" s="393"/>
      <c r="F90" s="393"/>
      <c r="G90" s="393"/>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3"/>
      <c r="AY90" s="393"/>
      <c r="AZ90" s="393"/>
      <c r="BA90" s="393"/>
      <c r="BB90" s="393"/>
      <c r="BC90" s="393"/>
      <c r="BD90" s="393"/>
      <c r="BE90" s="393"/>
      <c r="BF90" s="393"/>
      <c r="BG90" s="393"/>
      <c r="BH90" s="393"/>
      <c r="BI90" s="393"/>
      <c r="BJ90" s="393"/>
      <c r="BK90" s="393"/>
      <c r="BL90" s="393"/>
      <c r="BM90" s="393"/>
      <c r="BN90" s="393"/>
      <c r="BO90" s="393"/>
      <c r="BP90" s="393"/>
      <c r="BQ90" s="393"/>
      <c r="BR90" s="393"/>
      <c r="BS90" s="393"/>
      <c r="BT90" s="393"/>
      <c r="BU90" s="393"/>
      <c r="BV90" s="393"/>
      <c r="BW90" s="393"/>
      <c r="BX90" s="393"/>
      <c r="BY90" s="393"/>
      <c r="BZ90" s="393"/>
      <c r="CA90" s="393"/>
      <c r="CB90" s="393"/>
      <c r="CC90" s="393"/>
      <c r="CD90" s="393"/>
      <c r="CE90" s="393"/>
      <c r="CF90" s="393"/>
      <c r="CG90" s="393"/>
      <c r="CH90" s="393"/>
      <c r="CI90" s="393"/>
      <c r="CJ90" s="393"/>
      <c r="CK90" s="393"/>
      <c r="CL90" s="393"/>
      <c r="CM90" s="393"/>
      <c r="CN90" s="393"/>
    </row>
    <row r="91" spans="1:92" ht="18" customHeight="1">
      <c r="A91" s="88"/>
      <c r="B91" s="88"/>
      <c r="C91" s="394" t="s">
        <v>5</v>
      </c>
      <c r="D91" s="394"/>
      <c r="E91" s="394"/>
      <c r="F91" s="395" t="s">
        <v>152</v>
      </c>
      <c r="G91" s="395"/>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5"/>
      <c r="AY91" s="395"/>
      <c r="AZ91" s="395"/>
      <c r="BA91" s="395"/>
      <c r="BB91" s="395"/>
      <c r="BC91" s="395"/>
      <c r="BD91" s="395"/>
      <c r="BE91" s="395"/>
      <c r="BF91" s="395"/>
      <c r="BG91" s="395"/>
      <c r="BH91" s="395"/>
      <c r="BI91" s="395"/>
      <c r="BJ91" s="395"/>
      <c r="BK91" s="395"/>
      <c r="BL91" s="395"/>
      <c r="BM91" s="395"/>
      <c r="BN91" s="395"/>
      <c r="BO91" s="395"/>
      <c r="BP91" s="395"/>
      <c r="BQ91" s="395"/>
      <c r="BR91" s="395"/>
      <c r="BS91" s="395"/>
      <c r="BT91" s="395"/>
      <c r="BU91" s="395"/>
      <c r="BV91" s="395"/>
      <c r="BW91" s="395"/>
      <c r="BX91" s="395"/>
      <c r="BY91" s="395"/>
      <c r="BZ91" s="395"/>
      <c r="CA91" s="395"/>
      <c r="CB91" s="395"/>
      <c r="CC91" s="395"/>
      <c r="CD91" s="395"/>
      <c r="CE91" s="395"/>
      <c r="CF91" s="395"/>
      <c r="CG91" s="395"/>
      <c r="CH91" s="395"/>
      <c r="CI91" s="395"/>
      <c r="CJ91" s="395"/>
      <c r="CK91" s="395"/>
      <c r="CL91" s="395"/>
      <c r="CM91" s="395"/>
      <c r="CN91" s="395"/>
    </row>
    <row r="92" spans="1:92" ht="18" customHeight="1">
      <c r="A92" s="88"/>
      <c r="B92" s="88"/>
      <c r="C92" s="75"/>
      <c r="D92" s="109"/>
      <c r="E92" s="109"/>
      <c r="F92" s="395"/>
      <c r="G92" s="395"/>
      <c r="H92" s="395"/>
      <c r="I92" s="395"/>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5"/>
      <c r="AY92" s="395"/>
      <c r="AZ92" s="395"/>
      <c r="BA92" s="395"/>
      <c r="BB92" s="395"/>
      <c r="BC92" s="395"/>
      <c r="BD92" s="395"/>
      <c r="BE92" s="395"/>
      <c r="BF92" s="395"/>
      <c r="BG92" s="395"/>
      <c r="BH92" s="395"/>
      <c r="BI92" s="395"/>
      <c r="BJ92" s="395"/>
      <c r="BK92" s="395"/>
      <c r="BL92" s="395"/>
      <c r="BM92" s="395"/>
      <c r="BN92" s="395"/>
      <c r="BO92" s="395"/>
      <c r="BP92" s="395"/>
      <c r="BQ92" s="395"/>
      <c r="BR92" s="395"/>
      <c r="BS92" s="395"/>
      <c r="BT92" s="395"/>
      <c r="BU92" s="395"/>
      <c r="BV92" s="395"/>
      <c r="BW92" s="395"/>
      <c r="BX92" s="395"/>
      <c r="BY92" s="395"/>
      <c r="BZ92" s="395"/>
      <c r="CA92" s="395"/>
      <c r="CB92" s="395"/>
      <c r="CC92" s="395"/>
      <c r="CD92" s="395"/>
      <c r="CE92" s="395"/>
      <c r="CF92" s="395"/>
      <c r="CG92" s="395"/>
      <c r="CH92" s="395"/>
      <c r="CI92" s="395"/>
      <c r="CJ92" s="395"/>
      <c r="CK92" s="395"/>
      <c r="CL92" s="395"/>
      <c r="CM92" s="395"/>
      <c r="CN92" s="395"/>
    </row>
    <row r="93" spans="1:92" ht="18" customHeight="1">
      <c r="A93" s="185"/>
      <c r="B93" s="185"/>
      <c r="C93" s="185"/>
      <c r="D93" s="185"/>
      <c r="E93" s="185"/>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395"/>
      <c r="AY93" s="395"/>
      <c r="AZ93" s="395"/>
      <c r="BA93" s="395"/>
      <c r="BB93" s="395"/>
      <c r="BC93" s="395"/>
      <c r="BD93" s="395"/>
      <c r="BE93" s="395"/>
      <c r="BF93" s="395"/>
      <c r="BG93" s="395"/>
      <c r="BH93" s="395"/>
      <c r="BI93" s="395"/>
      <c r="BJ93" s="395"/>
      <c r="BK93" s="395"/>
      <c r="BL93" s="395"/>
      <c r="BM93" s="395"/>
      <c r="BN93" s="395"/>
      <c r="BO93" s="395"/>
      <c r="BP93" s="395"/>
      <c r="BQ93" s="395"/>
      <c r="BR93" s="395"/>
      <c r="BS93" s="395"/>
      <c r="BT93" s="395"/>
      <c r="BU93" s="395"/>
      <c r="BV93" s="395"/>
      <c r="BW93" s="395"/>
      <c r="BX93" s="395"/>
      <c r="BY93" s="395"/>
      <c r="BZ93" s="395"/>
      <c r="CA93" s="395"/>
      <c r="CB93" s="395"/>
      <c r="CC93" s="395"/>
      <c r="CD93" s="395"/>
      <c r="CE93" s="395"/>
      <c r="CF93" s="395"/>
      <c r="CG93" s="395"/>
      <c r="CH93" s="395"/>
      <c r="CI93" s="395"/>
      <c r="CJ93" s="395"/>
      <c r="CK93" s="395"/>
      <c r="CL93" s="395"/>
      <c r="CM93" s="395"/>
      <c r="CN93" s="395"/>
    </row>
  </sheetData>
  <sheetProtection algorithmName="SHA-512" hashValue="mo8sKUM8f4NREkm9PPrznJJatQ6lOn06hUCacAmvaApfewVICO4B7W+eLE1EpdrY5RRf3ddJcAuhqQQwbjp0aQ==" saltValue="IN2JTEhUsXHv58t99egMKw==" spinCount="100000" sheet="1" objects="1" scenarios="1"/>
  <mergeCells count="172">
    <mergeCell ref="A81:AP81"/>
    <mergeCell ref="BG82:BO82"/>
    <mergeCell ref="BP82:BQ82"/>
    <mergeCell ref="CB82:CC82"/>
    <mergeCell ref="BR82:CA82"/>
    <mergeCell ref="CD82:CN82"/>
    <mergeCell ref="N76:V76"/>
    <mergeCell ref="W76:X76"/>
    <mergeCell ref="Y76:AG76"/>
    <mergeCell ref="AH76:AI76"/>
    <mergeCell ref="BG76:BO77"/>
    <mergeCell ref="AJ77:AR77"/>
    <mergeCell ref="CD76:CN77"/>
    <mergeCell ref="AJ76:AR76"/>
    <mergeCell ref="BP76:BQ77"/>
    <mergeCell ref="AS76:BC77"/>
    <mergeCell ref="BR76:CA77"/>
    <mergeCell ref="CB76:CC77"/>
    <mergeCell ref="Y77:AG77"/>
    <mergeCell ref="BE76:BF77"/>
    <mergeCell ref="BD76:BD77"/>
    <mergeCell ref="A83:K84"/>
    <mergeCell ref="L83:N83"/>
    <mergeCell ref="O83:X83"/>
    <mergeCell ref="Y83:AA83"/>
    <mergeCell ref="AB83:AK83"/>
    <mergeCell ref="L84:AB84"/>
    <mergeCell ref="AC84:AR84"/>
    <mergeCell ref="AS84:CN84"/>
    <mergeCell ref="A82:K82"/>
    <mergeCell ref="L82:AR82"/>
    <mergeCell ref="AS82:BC82"/>
    <mergeCell ref="BE82:BF82"/>
    <mergeCell ref="CM5:CN5"/>
    <mergeCell ref="A88:AP88"/>
    <mergeCell ref="A90:CN90"/>
    <mergeCell ref="C91:E91"/>
    <mergeCell ref="F91:CN93"/>
    <mergeCell ref="A35:CN37"/>
    <mergeCell ref="BF55:BN55"/>
    <mergeCell ref="BO55:BP55"/>
    <mergeCell ref="BQ55:BZ55"/>
    <mergeCell ref="A55:K55"/>
    <mergeCell ref="N77:V77"/>
    <mergeCell ref="W77:X77"/>
    <mergeCell ref="L77:M77"/>
    <mergeCell ref="AH77:AI77"/>
    <mergeCell ref="BD72:CN72"/>
    <mergeCell ref="A74:K75"/>
    <mergeCell ref="CA55:CB55"/>
    <mergeCell ref="CC55:CN55"/>
    <mergeCell ref="BS73:BT73"/>
    <mergeCell ref="L73:AR73"/>
    <mergeCell ref="AS73:BC73"/>
    <mergeCell ref="BD73:BR73"/>
    <mergeCell ref="A76:K76"/>
    <mergeCell ref="L76:M76"/>
    <mergeCell ref="CA2:CL2"/>
    <mergeCell ref="CA3:CL3"/>
    <mergeCell ref="BY48:CL48"/>
    <mergeCell ref="BY49:CL49"/>
    <mergeCell ref="A52:X52"/>
    <mergeCell ref="A54:K54"/>
    <mergeCell ref="L54:M54"/>
    <mergeCell ref="N54:V54"/>
    <mergeCell ref="W54:X54"/>
    <mergeCell ref="BD54:BR54"/>
    <mergeCell ref="AJ54:AR54"/>
    <mergeCell ref="AS54:BC54"/>
    <mergeCell ref="Y54:AG54"/>
    <mergeCell ref="CK25:CN25"/>
    <mergeCell ref="A50:CN50"/>
    <mergeCell ref="A53:K53"/>
    <mergeCell ref="L53:AR53"/>
    <mergeCell ref="CF5:CG5"/>
    <mergeCell ref="CH5:CL5"/>
    <mergeCell ref="BD15:CJ15"/>
    <mergeCell ref="CK15:CN15"/>
    <mergeCell ref="AH54:AI54"/>
    <mergeCell ref="A38:CN38"/>
    <mergeCell ref="BU54:CN54"/>
    <mergeCell ref="L75:AB75"/>
    <mergeCell ref="A71:X71"/>
    <mergeCell ref="A72:K72"/>
    <mergeCell ref="L72:AR72"/>
    <mergeCell ref="Y59:AF59"/>
    <mergeCell ref="AG59:AJ59"/>
    <mergeCell ref="BP63:CN63"/>
    <mergeCell ref="L74:N74"/>
    <mergeCell ref="AC75:AR75"/>
    <mergeCell ref="O74:X74"/>
    <mergeCell ref="Y74:AA74"/>
    <mergeCell ref="AB74:AK74"/>
    <mergeCell ref="A67:X67"/>
    <mergeCell ref="Y63:BO63"/>
    <mergeCell ref="A63:X63"/>
    <mergeCell ref="AK67:AM67"/>
    <mergeCell ref="AN67:AW67"/>
    <mergeCell ref="AX67:AZ67"/>
    <mergeCell ref="BA67:BO67"/>
    <mergeCell ref="A29:CN29"/>
    <mergeCell ref="BD21:BH21"/>
    <mergeCell ref="BK21:BO21"/>
    <mergeCell ref="BD22:BK22"/>
    <mergeCell ref="BL22:CL22"/>
    <mergeCell ref="BD23:CL23"/>
    <mergeCell ref="AT22:BC23"/>
    <mergeCell ref="A77:K77"/>
    <mergeCell ref="AS72:BC72"/>
    <mergeCell ref="BD55:BE55"/>
    <mergeCell ref="Y55:AG55"/>
    <mergeCell ref="AH55:AI55"/>
    <mergeCell ref="N55:V55"/>
    <mergeCell ref="W55:X55"/>
    <mergeCell ref="L55:M55"/>
    <mergeCell ref="AJ55:AR55"/>
    <mergeCell ref="AS55:BC55"/>
    <mergeCell ref="A59:X59"/>
    <mergeCell ref="A73:K73"/>
    <mergeCell ref="AS75:CN75"/>
    <mergeCell ref="BU73:CN73"/>
    <mergeCell ref="Y67:AA67"/>
    <mergeCell ref="AB67:AJ67"/>
    <mergeCell ref="BQ64:CN64"/>
    <mergeCell ref="BR5:BU5"/>
    <mergeCell ref="BS54:BT54"/>
    <mergeCell ref="BY5:BZ5"/>
    <mergeCell ref="CA5:CE5"/>
    <mergeCell ref="AK59:AO59"/>
    <mergeCell ref="AP59:AU59"/>
    <mergeCell ref="AV59:AZ59"/>
    <mergeCell ref="BA59:BF59"/>
    <mergeCell ref="BG59:BK59"/>
    <mergeCell ref="AJ11:AR11"/>
    <mergeCell ref="AT11:BC11"/>
    <mergeCell ref="AT12:BC13"/>
    <mergeCell ref="BD11:BH11"/>
    <mergeCell ref="BI11:BJ11"/>
    <mergeCell ref="BK11:BO11"/>
    <mergeCell ref="AT14:BC14"/>
    <mergeCell ref="BM59:CJ59"/>
    <mergeCell ref="AJ21:AR21"/>
    <mergeCell ref="AT21:BC21"/>
    <mergeCell ref="AT24:BC24"/>
    <mergeCell ref="BD24:CL24"/>
    <mergeCell ref="AT15:BC15"/>
    <mergeCell ref="A30:CN30"/>
    <mergeCell ref="A31:CN31"/>
    <mergeCell ref="BR2:BZ2"/>
    <mergeCell ref="A34:B34"/>
    <mergeCell ref="C34:G34"/>
    <mergeCell ref="H34:K34"/>
    <mergeCell ref="L34:N34"/>
    <mergeCell ref="O34:S34"/>
    <mergeCell ref="T34:V34"/>
    <mergeCell ref="W34:AA34"/>
    <mergeCell ref="AB34:AD34"/>
    <mergeCell ref="AE34:AV34"/>
    <mergeCell ref="AW34:BE34"/>
    <mergeCell ref="BF34:BM34"/>
    <mergeCell ref="BN34:BP34"/>
    <mergeCell ref="BQ34:BV34"/>
    <mergeCell ref="BW34:CN34"/>
    <mergeCell ref="BD12:BK12"/>
    <mergeCell ref="BL12:CL12"/>
    <mergeCell ref="BD13:CL13"/>
    <mergeCell ref="BD14:CJ14"/>
    <mergeCell ref="AT25:BC25"/>
    <mergeCell ref="BD25:CJ25"/>
    <mergeCell ref="A28:CN28"/>
    <mergeCell ref="BI21:BJ21"/>
    <mergeCell ref="BV5:BX5"/>
  </mergeCells>
  <phoneticPr fontId="29"/>
  <conditionalFormatting sqref="C91:E91">
    <cfRule type="cellIs" dxfId="101" priority="16" operator="notEqual">
      <formula>"■"</formula>
    </cfRule>
  </conditionalFormatting>
  <conditionalFormatting sqref="H34:K34">
    <cfRule type="expression" dxfId="100" priority="5">
      <formula>$H$34=""</formula>
    </cfRule>
  </conditionalFormatting>
  <conditionalFormatting sqref="L53:AR53">
    <cfRule type="expression" dxfId="99" priority="35">
      <formula>$L$53=""</formula>
    </cfRule>
  </conditionalFormatting>
  <conditionalFormatting sqref="N54:V54">
    <cfRule type="expression" dxfId="98" priority="34" stopIfTrue="1">
      <formula>$N$54=""</formula>
    </cfRule>
  </conditionalFormatting>
  <conditionalFormatting sqref="O34:S34">
    <cfRule type="expression" dxfId="97" priority="4">
      <formula>$O$34=""</formula>
    </cfRule>
  </conditionalFormatting>
  <conditionalFormatting sqref="W34:AA34">
    <cfRule type="expression" dxfId="96" priority="3">
      <formula>$W$34=""</formula>
    </cfRule>
  </conditionalFormatting>
  <conditionalFormatting sqref="Y67:AA67">
    <cfRule type="expression" dxfId="95" priority="19">
      <formula>AND(NOT($Y$67="■"),NOT($AK$67="■"),NOT($AX$67="■"))</formula>
    </cfRule>
  </conditionalFormatting>
  <conditionalFormatting sqref="Y54:AG54">
    <cfRule type="expression" dxfId="94" priority="33" stopIfTrue="1">
      <formula>$Y$54=""</formula>
    </cfRule>
  </conditionalFormatting>
  <conditionalFormatting sqref="AG59">
    <cfRule type="expression" dxfId="93" priority="7">
      <formula>$AG$59=""</formula>
    </cfRule>
    <cfRule type="expression" dxfId="92" priority="21">
      <formula>$Y$59=""</formula>
    </cfRule>
  </conditionalFormatting>
  <conditionalFormatting sqref="AJ54:AR54">
    <cfRule type="expression" dxfId="91" priority="32" stopIfTrue="1">
      <formula>$AJ$54=""</formula>
    </cfRule>
  </conditionalFormatting>
  <conditionalFormatting sqref="AK67:AM67">
    <cfRule type="expression" dxfId="90" priority="18">
      <formula>AND(NOT($Y$67="■"),NOT($AK$67="■"),NOT($AX$67="■"))</formula>
    </cfRule>
  </conditionalFormatting>
  <conditionalFormatting sqref="AP59:AU59">
    <cfRule type="expression" dxfId="89" priority="23">
      <formula>$AP$59=""</formula>
    </cfRule>
  </conditionalFormatting>
  <conditionalFormatting sqref="AX67:AZ67">
    <cfRule type="expression" dxfId="88" priority="17">
      <formula>AND(NOT($Y$67="■"),NOT($AK$67="■"),NOT($AX$67="■"))</formula>
    </cfRule>
  </conditionalFormatting>
  <conditionalFormatting sqref="BA59:BF59">
    <cfRule type="expression" dxfId="87" priority="22">
      <formula>$BA$59=""</formula>
    </cfRule>
  </conditionalFormatting>
  <conditionalFormatting sqref="BD11:BH11">
    <cfRule type="expression" dxfId="86" priority="31" stopIfTrue="1">
      <formula>$BD$11=""</formula>
    </cfRule>
  </conditionalFormatting>
  <conditionalFormatting sqref="BD12:BK12">
    <cfRule type="expression" dxfId="85" priority="90">
      <formula>$BD$12=""</formula>
    </cfRule>
  </conditionalFormatting>
  <conditionalFormatting sqref="BD14:CJ14">
    <cfRule type="expression" dxfId="84" priority="43" stopIfTrue="1">
      <formula>$BD$14=""</formula>
    </cfRule>
  </conditionalFormatting>
  <conditionalFormatting sqref="BD15:CJ15">
    <cfRule type="expression" dxfId="83" priority="42" stopIfTrue="1">
      <formula>$BD$15=""</formula>
    </cfRule>
  </conditionalFormatting>
  <conditionalFormatting sqref="BD13:CL13">
    <cfRule type="expression" dxfId="82" priority="88" stopIfTrue="1">
      <formula>$BL$12=""</formula>
    </cfRule>
  </conditionalFormatting>
  <conditionalFormatting sqref="BF34">
    <cfRule type="expression" dxfId="81" priority="2">
      <formula>$BF$34=""</formula>
    </cfRule>
  </conditionalFormatting>
  <conditionalFormatting sqref="BK11:BO11">
    <cfRule type="expression" dxfId="80" priority="30" stopIfTrue="1">
      <formula>$BK$11=""</formula>
    </cfRule>
  </conditionalFormatting>
  <conditionalFormatting sqref="BL12:CL12">
    <cfRule type="expression" dxfId="79" priority="89">
      <formula>$BL$12=""</formula>
    </cfRule>
  </conditionalFormatting>
  <conditionalFormatting sqref="BQ34">
    <cfRule type="expression" dxfId="78" priority="1">
      <formula>$BQ$34=""</formula>
    </cfRule>
  </conditionalFormatting>
  <conditionalFormatting sqref="BV5:BX5">
    <cfRule type="expression" dxfId="77" priority="6">
      <formula>$BV$5=""</formula>
    </cfRule>
  </conditionalFormatting>
  <conditionalFormatting sqref="CA5:CE5">
    <cfRule type="expression" dxfId="76" priority="37" stopIfTrue="1">
      <formula>$CA$5=""</formula>
    </cfRule>
  </conditionalFormatting>
  <conditionalFormatting sqref="CA2:CL2">
    <cfRule type="expression" dxfId="75" priority="10">
      <formula>$CA$2=""</formula>
    </cfRule>
  </conditionalFormatting>
  <conditionalFormatting sqref="CH5:CL5">
    <cfRule type="expression" dxfId="74" priority="36">
      <formula>$CH$5=""</formula>
    </cfRule>
  </conditionalFormatting>
  <dataValidations count="16">
    <dataValidation type="whole" imeMode="disabled" allowBlank="1" showInputMessage="1" showErrorMessage="1" error="1から31までの半角数字を入力してください" sqref="CH5:CL5 W34:AA34 BA59:BE59" xr:uid="{00000000-0002-0000-0000-000001000000}">
      <formula1>1</formula1>
      <formula2>31</formula2>
    </dataValidation>
    <dataValidation imeMode="disabled" allowBlank="1" showInputMessage="1" showErrorMessage="1" sqref="BD54:BR54 BU54:CN54 N54:V55 Y54:AG55 AJ54:AR55 BF55:BN55 BQ55:BZ55 CC55:CN55 BD73:BR73 BU73:CN73 N76:V77 Y76:AG77 AJ76:AR77 BG76:BO77 BR76:CA77 CD76:CN77 CB82 CD82 BR82 BG82:BO82" xr:uid="{00000000-0002-0000-0000-000002000000}"/>
    <dataValidation type="whole" imeMode="disabled" allowBlank="1" showInputMessage="1" showErrorMessage="1" error="1から12までの半角数字を入力してください" prompt="事業完了日以降の日付を記入してください。_x000a_※事業完了日以前の日付は不可" sqref="CA5:CE5 AP59:AT59" xr:uid="{00000000-0002-0000-0000-000004000000}">
      <formula1>1</formula1>
      <formula2>12</formula2>
    </dataValidation>
    <dataValidation type="textLength" imeMode="disabled" operator="equal" allowBlank="1" showInputMessage="1" showErrorMessage="1" error="入力された桁数が不正です。_x000a_3ケタで再度入力してください。" sqref="O74:X74 BD21:BH21 BD11:BH11 O83:X83" xr:uid="{00000000-0002-0000-0000-000006000000}">
      <formula1>3</formula1>
    </dataValidation>
    <dataValidation type="textLength" imeMode="disabled" operator="equal" allowBlank="1" showInputMessage="1" showErrorMessage="1" error="入力された桁数が不正です。_x000a_4ケタで再度入力してください。" sqref="BK21:BO21 AB74:AK74 BK11:BO11 AB83:AK83" xr:uid="{00000000-0002-0000-0000-000007000000}">
      <formula1>4</formula1>
    </dataValidation>
    <dataValidation imeMode="hiragana" allowBlank="1" showInputMessage="1" showErrorMessage="1" sqref="BD14:CJ14 A2 A31:CN31" xr:uid="{00000000-0002-0000-0000-000008000000}"/>
    <dataValidation type="list" allowBlank="1" showInputMessage="1" showErrorMessage="1" sqref="AU59" xr:uid="{00000000-0002-0000-0000-00000B000000}">
      <formula1>"1,2,3,4,5,6,7,8,9,10,11,12"</formula1>
    </dataValidation>
    <dataValidation imeMode="off" allowBlank="1" showInputMessage="1" showErrorMessage="1" sqref="CA3:CL3" xr:uid="{94E04D9A-C07B-49A3-B570-C1826B0AB419}"/>
    <dataValidation type="list" allowBlank="1" showInputMessage="1" showErrorMessage="1" sqref="BF59" xr:uid="{1451E79A-54B9-4AC7-99C8-AA26AB6EA325}">
      <formula1>"1,2,3,4,5,6,7,8,9,10,11,12,13,14,15,16,17,18,19,20,21,22,23,24,25,26,27,28,29,30,31"</formula1>
    </dataValidation>
    <dataValidation type="list" showInputMessage="1" showErrorMessage="1" sqref="Y67:AA67 AK67:AM67 AX67:AZ67 C91:E91" xr:uid="{53EE89AE-C244-444C-A050-193112565A90}">
      <formula1>"□,■"</formula1>
    </dataValidation>
    <dataValidation type="custom" imeMode="disabled" allowBlank="1" showInputMessage="1" showErrorMessage="1" error="入力された桁数が不正です。_x000a_3ケタの数字を入力してください。" sqref="BQ34:BV34" xr:uid="{678EA250-2EC9-4A75-A34B-E5737AD09327}">
      <formula1>AND(LENB(BQ34)=3, ISNUMBER(VALUE(BQ34)))</formula1>
    </dataValidation>
    <dataValidation type="custom" imeMode="disabled" operator="equal" allowBlank="1" showInputMessage="1" showErrorMessage="1" error="入力された桁数が不正です。_x000a_4ケタの数字を入力してください。" sqref="BF34:BM34" xr:uid="{12EDB60E-3A6D-432E-86F0-921F124514FE}">
      <formula1>AND(LENB(BF34)=4, ISNUMBER(VALUE(BF34)))</formula1>
    </dataValidation>
    <dataValidation type="custom" imeMode="disabled" operator="equal" allowBlank="1" showInputMessage="1" showErrorMessage="1" error="K261から始まる７桁の番号を記入してください。" sqref="CA2:CL2" xr:uid="{307D177A-FABA-4633-ABF1-08977B5433C2}">
      <formula1>AND(LEN($CA$2)=7,LEFT($CA$2,4)="K261")</formula1>
    </dataValidation>
    <dataValidation type="list" allowBlank="1" showInputMessage="1" showErrorMessage="1" sqref="K34" xr:uid="{84704FCC-7F3C-4350-9DFA-F7F84EB9998A}">
      <formula1>"3,4,5,6,7,8,9,10,11"</formula1>
    </dataValidation>
    <dataValidation type="whole" imeMode="disabled" operator="greaterThan" allowBlank="1" showInputMessage="1" showErrorMessage="1" error="半角数字を入力してください" sqref="BV5:BX5 H34:J34 AG59:AI59" xr:uid="{58C2C709-7808-48A5-B105-A4578656223F}">
      <formula1>0</formula1>
    </dataValidation>
    <dataValidation type="whole" imeMode="disabled" allowBlank="1" showErrorMessage="1" error="1から12までの半角数字を入力してください" prompt="事業完了日以降の日付を記入してください。_x000a_※事業完了日以前の日付は不可" sqref="O34:S34" xr:uid="{2EFC3F6E-3F1C-43CA-894E-1538814A5EA2}">
      <formula1>1</formula1>
      <formula2>12</formula2>
    </dataValidation>
  </dataValidations>
  <printOptions horizontalCentered="1"/>
  <pageMargins left="0.27559055118110237" right="0.27559055118110237" top="0.27559055118110237" bottom="0.19685039370078741" header="0.39370078740157483" footer="3.937007874015748E-2"/>
  <pageSetup paperSize="9" scale="72" orientation="portrait" r:id="rId1"/>
  <headerFooter alignWithMargins="0"/>
  <rowBreaks count="1" manualBreakCount="1">
    <brk id="47" max="9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I58"/>
  <sheetViews>
    <sheetView showGridLines="0" showZeros="0" view="pageBreakPreview" zoomScale="55" zoomScaleNormal="100" zoomScaleSheetLayoutView="55" workbookViewId="0"/>
  </sheetViews>
  <sheetFormatPr defaultColWidth="9" defaultRowHeight="13.2"/>
  <cols>
    <col min="1" max="1" width="3.6640625" style="7" customWidth="1"/>
    <col min="2" max="37" width="3.44140625" style="7" customWidth="1"/>
    <col min="38" max="40" width="3.44140625" style="11" customWidth="1"/>
    <col min="41" max="48" width="3.44140625" style="12" customWidth="1"/>
    <col min="49" max="55" width="3.44140625" style="7" customWidth="1"/>
    <col min="56" max="85" width="3.6640625" style="7" customWidth="1"/>
    <col min="86" max="16384" width="9" style="7"/>
  </cols>
  <sheetData>
    <row r="1" spans="1:61" ht="18.75" customHeight="1">
      <c r="A1" s="210" t="s">
        <v>156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5"/>
      <c r="AM1" s="5"/>
      <c r="AN1" s="5"/>
      <c r="AO1" s="6"/>
      <c r="AP1" s="6"/>
      <c r="AQ1" s="6"/>
      <c r="AR1" s="6"/>
      <c r="AS1" s="6"/>
      <c r="AT1" s="6"/>
      <c r="AU1" s="6"/>
      <c r="AV1" s="211" t="str">
        <f>'様式第13｜完了実績報告書'!$BR$2</f>
        <v>事業番号</v>
      </c>
      <c r="AW1" s="477">
        <f>'様式第13｜完了実績報告書'!$CA$2</f>
        <v>0</v>
      </c>
      <c r="AX1" s="477"/>
      <c r="AY1" s="477"/>
      <c r="AZ1" s="477"/>
      <c r="BA1" s="477"/>
      <c r="BB1" s="477"/>
      <c r="BC1" s="22"/>
    </row>
    <row r="2" spans="1:61" s="1" customFormat="1" ht="18.75" customHeight="1">
      <c r="B2" s="2"/>
      <c r="C2" s="2"/>
      <c r="AV2" s="211" t="str">
        <f>'様式第13｜完了実績報告書'!$BZ$3</f>
        <v>補助事業者名</v>
      </c>
      <c r="AW2" s="477">
        <f>'様式第13｜完了実績報告書'!$BD$15</f>
        <v>0</v>
      </c>
      <c r="AX2" s="477"/>
      <c r="AY2" s="477"/>
      <c r="AZ2" s="477"/>
      <c r="BA2" s="477"/>
      <c r="BB2" s="477"/>
      <c r="BC2" s="217"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61" ht="30" customHeight="1">
      <c r="A3" s="484" t="s">
        <v>49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c r="AV3" s="485"/>
      <c r="AW3" s="485"/>
      <c r="AX3" s="485"/>
      <c r="AY3" s="485"/>
      <c r="AZ3" s="485"/>
      <c r="BA3" s="485"/>
      <c r="BB3" s="485"/>
      <c r="BC3" s="486"/>
    </row>
    <row r="4" spans="1:61" ht="39.6" customHeight="1">
      <c r="B4" s="228" t="s">
        <v>88</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row>
    <row r="5" spans="1:61" s="39" customFormat="1" ht="32.25" customHeight="1">
      <c r="B5" s="17" t="s">
        <v>103</v>
      </c>
      <c r="C5" s="149"/>
      <c r="D5" s="150"/>
      <c r="E5" s="150"/>
      <c r="F5" s="150"/>
      <c r="G5" s="150"/>
      <c r="H5" s="150"/>
      <c r="I5" s="150"/>
      <c r="J5" s="150"/>
      <c r="K5" s="150"/>
      <c r="L5" s="150"/>
      <c r="M5" s="151"/>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2"/>
      <c r="BC5" s="152"/>
      <c r="BD5" s="40"/>
      <c r="BE5" s="40"/>
    </row>
    <row r="6" spans="1:61" s="39" customFormat="1" ht="28.5" customHeight="1">
      <c r="B6" s="458" t="s">
        <v>104</v>
      </c>
      <c r="C6" s="458"/>
      <c r="D6" s="458"/>
      <c r="E6" s="458"/>
      <c r="F6" s="458"/>
      <c r="G6" s="458"/>
      <c r="H6" s="458"/>
      <c r="I6" s="458"/>
      <c r="J6" s="458"/>
      <c r="K6" s="458"/>
      <c r="L6" s="458"/>
      <c r="M6" s="40"/>
      <c r="N6" s="457"/>
      <c r="O6" s="457"/>
      <c r="P6" s="457"/>
      <c r="Q6" s="457"/>
      <c r="R6" s="457"/>
      <c r="S6" s="457"/>
      <c r="T6" s="457"/>
      <c r="U6" s="457"/>
      <c r="V6" s="457"/>
      <c r="W6" s="138" t="s">
        <v>105</v>
      </c>
      <c r="X6" s="40" t="s">
        <v>50</v>
      </c>
      <c r="Y6" s="138"/>
      <c r="Z6" s="139"/>
      <c r="AA6" s="139"/>
      <c r="AB6" s="139"/>
      <c r="AC6" s="139"/>
      <c r="AD6" s="139"/>
      <c r="AE6" s="139"/>
      <c r="AF6" s="139"/>
      <c r="AG6" s="139"/>
      <c r="AH6" s="139"/>
      <c r="AI6" s="40"/>
      <c r="AJ6" s="40"/>
      <c r="AK6" s="40"/>
      <c r="AL6" s="40"/>
      <c r="AM6" s="40"/>
      <c r="AN6" s="40"/>
      <c r="AO6" s="40"/>
      <c r="AP6" s="40"/>
      <c r="AQ6" s="40"/>
      <c r="AR6" s="40"/>
      <c r="AS6" s="40"/>
      <c r="AT6" s="40"/>
      <c r="AU6" s="40"/>
      <c r="AV6" s="40"/>
      <c r="AW6" s="40"/>
      <c r="AX6" s="40"/>
      <c r="AY6" s="40"/>
      <c r="AZ6" s="40"/>
      <c r="BA6" s="40"/>
      <c r="BB6" s="40"/>
      <c r="BC6" s="40"/>
    </row>
    <row r="7" spans="1:61" s="39" customFormat="1" ht="19.5" customHeight="1">
      <c r="B7" s="155"/>
      <c r="C7" s="155"/>
      <c r="D7" s="150"/>
      <c r="E7" s="150"/>
      <c r="F7" s="150"/>
      <c r="G7" s="150"/>
      <c r="H7" s="150"/>
      <c r="I7" s="150"/>
      <c r="J7" s="150"/>
      <c r="K7" s="150"/>
      <c r="L7" s="15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X7" s="40"/>
      <c r="AY7" s="40"/>
      <c r="AZ7" s="40"/>
      <c r="BA7" s="40"/>
      <c r="BB7" s="40"/>
      <c r="BC7" s="40"/>
      <c r="BD7" s="40"/>
      <c r="BE7" s="40"/>
    </row>
    <row r="8" spans="1:61" s="39" customFormat="1" ht="28.5" customHeight="1">
      <c r="B8" s="458" t="s">
        <v>106</v>
      </c>
      <c r="C8" s="458"/>
      <c r="D8" s="458"/>
      <c r="E8" s="458"/>
      <c r="F8" s="458"/>
      <c r="G8" s="458"/>
      <c r="H8" s="458"/>
      <c r="I8" s="458"/>
      <c r="J8" s="458"/>
      <c r="K8" s="458"/>
      <c r="L8" s="458"/>
      <c r="M8" s="40"/>
      <c r="N8" s="430" t="s">
        <v>107</v>
      </c>
      <c r="O8" s="430"/>
      <c r="P8" s="433"/>
      <c r="Q8" s="433"/>
      <c r="R8" s="433"/>
      <c r="S8" s="433"/>
      <c r="T8" s="433"/>
      <c r="U8" s="140" t="s">
        <v>108</v>
      </c>
      <c r="V8" s="166"/>
      <c r="W8" s="430" t="s">
        <v>109</v>
      </c>
      <c r="X8" s="430"/>
      <c r="Y8" s="431"/>
      <c r="Z8" s="431"/>
      <c r="AA8" s="431"/>
      <c r="AB8" s="431"/>
      <c r="AC8" s="431"/>
      <c r="AD8" s="140" t="s">
        <v>110</v>
      </c>
      <c r="AE8" s="140"/>
      <c r="AF8" s="430" t="s">
        <v>111</v>
      </c>
      <c r="AG8" s="430"/>
      <c r="AH8" s="431"/>
      <c r="AI8" s="431"/>
      <c r="AJ8" s="431"/>
      <c r="AK8" s="431"/>
      <c r="AL8" s="431"/>
      <c r="AM8" s="140" t="s">
        <v>110</v>
      </c>
      <c r="AN8" s="175"/>
      <c r="AO8" s="432" t="s">
        <v>112</v>
      </c>
      <c r="AP8" s="432"/>
      <c r="AQ8" s="433"/>
      <c r="AR8" s="433"/>
      <c r="AS8" s="433"/>
      <c r="AT8" s="433"/>
      <c r="AU8" s="433"/>
      <c r="AV8" s="430" t="s">
        <v>113</v>
      </c>
      <c r="AW8" s="430"/>
      <c r="AX8" s="40"/>
      <c r="AY8" s="40"/>
      <c r="AZ8" s="40"/>
      <c r="BA8" s="40"/>
      <c r="BB8" s="40"/>
      <c r="BC8" s="40"/>
    </row>
    <row r="9" spans="1:61" s="39" customFormat="1" ht="19.5" customHeight="1">
      <c r="B9" s="155"/>
      <c r="C9" s="155"/>
      <c r="D9" s="150"/>
      <c r="E9" s="150"/>
      <c r="F9" s="150"/>
      <c r="G9" s="150"/>
      <c r="H9" s="150"/>
      <c r="I9" s="150"/>
      <c r="J9" s="150"/>
      <c r="K9" s="150"/>
      <c r="L9" s="15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row>
    <row r="10" spans="1:61" s="39" customFormat="1" ht="28.5" customHeight="1">
      <c r="B10" s="456" t="s">
        <v>138</v>
      </c>
      <c r="C10" s="456"/>
      <c r="D10" s="456"/>
      <c r="E10" s="456"/>
      <c r="F10" s="456"/>
      <c r="G10" s="456"/>
      <c r="H10" s="456"/>
      <c r="I10" s="456"/>
      <c r="J10" s="456"/>
      <c r="K10" s="456"/>
      <c r="L10" s="456"/>
      <c r="M10" s="145"/>
      <c r="N10" s="457"/>
      <c r="O10" s="457"/>
      <c r="P10" s="457"/>
      <c r="Q10" s="457"/>
      <c r="R10" s="457"/>
      <c r="S10" s="457"/>
      <c r="T10" s="457"/>
      <c r="U10" s="457"/>
      <c r="V10" s="457"/>
      <c r="W10" s="138" t="s">
        <v>105</v>
      </c>
      <c r="X10" s="40" t="s">
        <v>50</v>
      </c>
      <c r="Y10" s="139"/>
      <c r="Z10" s="139"/>
      <c r="AA10" s="139"/>
      <c r="AB10" s="139"/>
      <c r="AC10" s="139"/>
      <c r="AD10" s="139"/>
      <c r="AE10" s="139"/>
      <c r="AF10" s="139"/>
      <c r="AG10" s="139"/>
      <c r="AH10" s="139"/>
      <c r="AI10" s="40"/>
      <c r="AJ10" s="40"/>
      <c r="AK10" s="40"/>
      <c r="AL10" s="40"/>
      <c r="AM10" s="40"/>
      <c r="AN10" s="40"/>
      <c r="AO10" s="40"/>
      <c r="AP10" s="40"/>
      <c r="AQ10" s="40"/>
      <c r="AR10" s="40"/>
      <c r="AS10" s="40"/>
      <c r="AT10" s="40"/>
      <c r="AU10" s="40"/>
      <c r="AV10" s="40"/>
      <c r="AW10" s="138"/>
      <c r="AX10" s="40"/>
      <c r="AY10" s="40"/>
      <c r="AZ10" s="40"/>
      <c r="BA10" s="40"/>
    </row>
    <row r="11" spans="1:61" s="39" customFormat="1" ht="19.5" customHeight="1">
      <c r="B11" s="155"/>
      <c r="C11" s="155"/>
      <c r="D11" s="150"/>
      <c r="E11" s="150"/>
      <c r="F11" s="150"/>
      <c r="G11" s="150"/>
      <c r="H11" s="150"/>
      <c r="I11" s="150"/>
      <c r="J11" s="150"/>
      <c r="K11" s="150"/>
      <c r="L11" s="15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row>
    <row r="12" spans="1:61" s="39" customFormat="1" ht="28.5" customHeight="1">
      <c r="B12" s="458" t="s">
        <v>114</v>
      </c>
      <c r="C12" s="458"/>
      <c r="D12" s="458"/>
      <c r="E12" s="458"/>
      <c r="F12" s="458"/>
      <c r="G12" s="458"/>
      <c r="H12" s="458"/>
      <c r="I12" s="458"/>
      <c r="J12" s="458"/>
      <c r="K12" s="458"/>
      <c r="L12" s="458"/>
      <c r="M12" s="40"/>
      <c r="N12" s="459" t="str">
        <f>IF(OR(N6="",N10=""),"",ROUNDDOWN(N10/N6*100,0))</f>
        <v/>
      </c>
      <c r="O12" s="459"/>
      <c r="P12" s="459"/>
      <c r="Q12" s="459"/>
      <c r="R12" s="459"/>
      <c r="S12" s="459"/>
      <c r="T12" s="459"/>
      <c r="U12" s="459"/>
      <c r="V12" s="459"/>
      <c r="W12" s="138" t="s">
        <v>115</v>
      </c>
      <c r="X12" s="40" t="s">
        <v>91</v>
      </c>
      <c r="Y12" s="139"/>
      <c r="Z12" s="139"/>
      <c r="AA12" s="139"/>
      <c r="AB12" s="139"/>
      <c r="AC12" s="139"/>
      <c r="AD12" s="139"/>
      <c r="AE12" s="139"/>
      <c r="AF12" s="139"/>
      <c r="AG12" s="139"/>
      <c r="AH12" s="139"/>
      <c r="AI12" s="40"/>
      <c r="AJ12" s="40"/>
      <c r="AK12" s="40"/>
      <c r="AL12" s="40"/>
      <c r="AM12" s="40"/>
      <c r="AN12" s="40"/>
      <c r="AO12" s="40"/>
      <c r="AP12" s="40"/>
      <c r="AQ12" s="40"/>
      <c r="AR12" s="40"/>
      <c r="AS12" s="40"/>
      <c r="AT12" s="40"/>
      <c r="AU12" s="40"/>
      <c r="AV12" s="40"/>
      <c r="AW12" s="138"/>
      <c r="AX12" s="40"/>
      <c r="AY12" s="40"/>
      <c r="AZ12" s="40"/>
      <c r="BA12" s="40"/>
    </row>
    <row r="13" spans="1:61" s="39" customFormat="1" ht="19.5" customHeight="1">
      <c r="B13" s="154"/>
      <c r="C13" s="154"/>
      <c r="D13" s="150"/>
      <c r="E13" s="150"/>
      <c r="F13" s="150"/>
      <c r="G13" s="150"/>
      <c r="H13" s="150"/>
      <c r="I13" s="150"/>
      <c r="J13" s="150"/>
      <c r="K13" s="150"/>
      <c r="L13" s="150"/>
      <c r="M13" s="40"/>
      <c r="N13" s="139"/>
      <c r="O13" s="139"/>
      <c r="P13" s="139"/>
      <c r="Q13" s="139"/>
      <c r="R13" s="139"/>
      <c r="S13" s="139"/>
      <c r="T13" s="139"/>
      <c r="U13" s="139"/>
      <c r="V13" s="139"/>
      <c r="W13" s="139"/>
      <c r="X13" s="139"/>
      <c r="Y13" s="139"/>
      <c r="Z13" s="139"/>
      <c r="AA13" s="139"/>
      <c r="AB13" s="139"/>
      <c r="AC13" s="139"/>
      <c r="AD13" s="139"/>
      <c r="AE13" s="139"/>
      <c r="AF13" s="139"/>
      <c r="AG13" s="139"/>
      <c r="AH13" s="139"/>
      <c r="AI13" s="40"/>
      <c r="AJ13" s="40"/>
      <c r="AK13" s="40"/>
      <c r="AL13" s="40"/>
      <c r="AM13" s="40"/>
      <c r="AN13" s="40"/>
      <c r="AO13" s="40"/>
      <c r="AP13" s="40"/>
      <c r="AQ13" s="40"/>
      <c r="AR13" s="40"/>
      <c r="AS13" s="40"/>
      <c r="AT13" s="40"/>
      <c r="AU13" s="40"/>
      <c r="AV13" s="40"/>
      <c r="AW13" s="138"/>
      <c r="AX13" s="40"/>
      <c r="AY13" s="40"/>
      <c r="AZ13" s="40"/>
      <c r="BA13" s="40"/>
    </row>
    <row r="14" spans="1:61" s="39" customFormat="1" ht="28.5" customHeight="1">
      <c r="B14" s="458" t="s">
        <v>116</v>
      </c>
      <c r="C14" s="458"/>
      <c r="D14" s="458"/>
      <c r="E14" s="458"/>
      <c r="F14" s="458"/>
      <c r="G14" s="458"/>
      <c r="H14" s="458"/>
      <c r="I14" s="458"/>
      <c r="J14" s="458"/>
      <c r="K14" s="458"/>
      <c r="L14" s="458"/>
      <c r="M14" s="40"/>
      <c r="N14" s="460"/>
      <c r="O14" s="460"/>
      <c r="P14" s="460"/>
      <c r="Q14" s="460"/>
      <c r="R14" s="9"/>
      <c r="S14" s="139"/>
      <c r="T14" s="139"/>
      <c r="U14" s="458" t="s">
        <v>1</v>
      </c>
      <c r="V14" s="458"/>
      <c r="W14" s="458"/>
      <c r="X14" s="458"/>
      <c r="Y14" s="458"/>
      <c r="Z14" s="458"/>
      <c r="AA14" s="458"/>
      <c r="AB14" s="461"/>
      <c r="AC14" s="461"/>
      <c r="AD14" s="461"/>
      <c r="AE14" s="461"/>
      <c r="AF14" s="139"/>
      <c r="AG14" s="139"/>
      <c r="AH14" s="139"/>
      <c r="AI14" s="458" t="s">
        <v>175</v>
      </c>
      <c r="AJ14" s="458"/>
      <c r="AK14" s="458"/>
      <c r="AL14" s="458"/>
      <c r="AM14" s="458"/>
      <c r="AN14" s="458"/>
      <c r="AO14" s="458"/>
      <c r="AP14" s="458"/>
      <c r="AQ14" s="458"/>
      <c r="AR14" s="458"/>
      <c r="AS14" s="462"/>
      <c r="AT14" s="462"/>
      <c r="AU14" s="462"/>
      <c r="AV14" s="462"/>
      <c r="AW14" s="40"/>
      <c r="AX14" s="40"/>
      <c r="AY14" s="40"/>
      <c r="AZ14" s="40"/>
      <c r="BA14" s="40"/>
      <c r="BB14" s="40"/>
      <c r="BC14" s="40"/>
      <c r="BD14" s="40"/>
      <c r="BE14" s="40"/>
    </row>
    <row r="15" spans="1:61" s="39" customFormat="1" ht="19.5" customHeight="1">
      <c r="B15" s="154"/>
      <c r="C15" s="154"/>
      <c r="D15" s="150"/>
      <c r="E15" s="150"/>
      <c r="F15" s="150"/>
      <c r="G15" s="150"/>
      <c r="H15" s="150"/>
      <c r="I15" s="150"/>
      <c r="J15" s="150"/>
      <c r="K15" s="150"/>
      <c r="L15" s="150"/>
      <c r="M15" s="40"/>
      <c r="N15" s="139"/>
      <c r="O15" s="139"/>
      <c r="P15" s="139"/>
      <c r="Q15" s="139"/>
      <c r="R15" s="139"/>
      <c r="S15" s="139"/>
      <c r="T15" s="139"/>
      <c r="U15" s="139"/>
      <c r="V15" s="139"/>
      <c r="W15" s="139"/>
      <c r="X15" s="139"/>
      <c r="Y15" s="139"/>
      <c r="Z15" s="139"/>
      <c r="AA15" s="139"/>
      <c r="AB15" s="139"/>
      <c r="AC15" s="139"/>
      <c r="AD15" s="139"/>
      <c r="AE15" s="139"/>
      <c r="AF15" s="139"/>
      <c r="AG15" s="139"/>
      <c r="AH15" s="139"/>
      <c r="AI15" s="40"/>
      <c r="AJ15" s="40"/>
      <c r="AK15" s="141"/>
      <c r="AL15" s="142"/>
      <c r="AM15" s="142"/>
      <c r="AN15" s="143"/>
      <c r="AO15" s="143"/>
      <c r="AP15" s="143"/>
      <c r="AQ15" s="143"/>
      <c r="AR15" s="143"/>
      <c r="AS15" s="142"/>
      <c r="AT15" s="138"/>
      <c r="AU15" s="40"/>
      <c r="AV15" s="138"/>
      <c r="AW15" s="138"/>
      <c r="AX15" s="40"/>
      <c r="AY15" s="40"/>
      <c r="AZ15" s="40"/>
      <c r="BA15" s="40"/>
      <c r="BD15" s="455"/>
      <c r="BE15" s="455"/>
      <c r="BF15" s="455"/>
      <c r="BG15" s="455"/>
      <c r="BH15" s="455"/>
      <c r="BI15" s="455"/>
    </row>
    <row r="16" spans="1:61" s="39" customFormat="1" ht="19.5" customHeight="1" thickBot="1">
      <c r="B16" s="149"/>
      <c r="C16" s="151"/>
      <c r="D16" s="151"/>
      <c r="E16" s="151"/>
      <c r="F16" s="151"/>
      <c r="G16" s="151"/>
      <c r="H16" s="151"/>
      <c r="I16" s="151"/>
      <c r="J16" s="151"/>
      <c r="K16" s="151"/>
      <c r="L16" s="151"/>
      <c r="N16" s="40"/>
      <c r="O16" s="144"/>
      <c r="P16" s="144"/>
      <c r="Q16" s="40"/>
      <c r="R16" s="40"/>
      <c r="S16" s="40"/>
      <c r="T16" s="40"/>
      <c r="U16" s="40"/>
      <c r="V16" s="40"/>
      <c r="W16" s="40"/>
      <c r="X16" s="40"/>
      <c r="Y16" s="40"/>
      <c r="Z16" s="40"/>
      <c r="AA16" s="40"/>
      <c r="AB16" s="40"/>
      <c r="AC16" s="40"/>
      <c r="AD16" s="40"/>
      <c r="AE16" s="40"/>
      <c r="AF16" s="40"/>
      <c r="AG16" s="40"/>
      <c r="AH16" s="40"/>
      <c r="AI16" s="137"/>
      <c r="AJ16" s="137"/>
      <c r="AK16" s="40"/>
      <c r="AL16" s="137"/>
      <c r="AM16" s="137"/>
      <c r="AN16" s="137"/>
      <c r="AO16" s="137"/>
      <c r="AP16" s="137"/>
      <c r="AQ16" s="137"/>
      <c r="AR16" s="137"/>
      <c r="AS16" s="137"/>
      <c r="AT16" s="137"/>
      <c r="AU16" s="137"/>
      <c r="AV16" s="137"/>
      <c r="AW16" s="137"/>
      <c r="AX16" s="137"/>
      <c r="AY16" s="137"/>
      <c r="AZ16" s="137"/>
      <c r="BA16" s="137"/>
      <c r="BB16" s="137"/>
      <c r="BC16" s="137"/>
      <c r="BD16" s="40"/>
    </row>
    <row r="17" spans="1:57" s="39" customFormat="1" ht="18.75" customHeight="1">
      <c r="A17" s="157"/>
      <c r="B17" s="158"/>
      <c r="C17" s="159"/>
      <c r="D17" s="159"/>
      <c r="E17" s="159"/>
      <c r="F17" s="159"/>
      <c r="G17" s="159"/>
      <c r="H17" s="159"/>
      <c r="I17" s="159"/>
      <c r="J17" s="159"/>
      <c r="K17" s="159"/>
      <c r="L17" s="159"/>
      <c r="M17" s="157"/>
      <c r="N17" s="160"/>
      <c r="O17" s="161"/>
      <c r="P17" s="161"/>
      <c r="Q17" s="160"/>
      <c r="R17" s="160"/>
      <c r="S17" s="160"/>
      <c r="T17" s="160"/>
      <c r="U17" s="160"/>
      <c r="V17" s="160"/>
      <c r="W17" s="160"/>
      <c r="X17" s="160"/>
      <c r="Y17" s="160"/>
      <c r="Z17" s="160"/>
      <c r="AA17" s="160"/>
      <c r="AB17" s="160"/>
      <c r="AC17" s="160"/>
      <c r="AD17" s="160"/>
      <c r="AE17" s="160"/>
      <c r="AF17" s="160"/>
      <c r="AG17" s="160"/>
      <c r="AH17" s="160"/>
      <c r="AI17" s="162"/>
      <c r="AJ17" s="162"/>
      <c r="AK17" s="160"/>
      <c r="AL17" s="162"/>
      <c r="AM17" s="162"/>
      <c r="AN17" s="162"/>
      <c r="AO17" s="162"/>
      <c r="AP17" s="162"/>
      <c r="AQ17" s="162"/>
      <c r="AR17" s="162"/>
      <c r="AS17" s="162"/>
      <c r="AT17" s="162"/>
      <c r="AU17" s="162"/>
      <c r="AV17" s="162"/>
      <c r="AW17" s="162"/>
      <c r="AX17" s="162"/>
      <c r="AY17" s="162"/>
      <c r="AZ17" s="162"/>
      <c r="BA17" s="162"/>
      <c r="BB17" s="162"/>
      <c r="BC17" s="162"/>
      <c r="BD17" s="40"/>
    </row>
    <row r="18" spans="1:57" s="39" customFormat="1" ht="18.75" customHeight="1">
      <c r="B18" s="149"/>
      <c r="C18" s="151"/>
      <c r="D18" s="151"/>
      <c r="E18" s="151"/>
      <c r="F18" s="151"/>
      <c r="G18" s="151"/>
      <c r="H18" s="151"/>
      <c r="I18" s="151"/>
      <c r="J18" s="151"/>
      <c r="K18" s="151"/>
      <c r="L18" s="151"/>
      <c r="N18" s="40"/>
      <c r="O18" s="144"/>
      <c r="P18" s="144"/>
      <c r="Q18" s="40"/>
      <c r="R18" s="40"/>
      <c r="S18" s="40"/>
      <c r="T18" s="40"/>
      <c r="U18" s="40"/>
      <c r="V18" s="40"/>
      <c r="W18" s="40"/>
      <c r="X18" s="40"/>
      <c r="Y18" s="40"/>
      <c r="Z18" s="40"/>
      <c r="AA18" s="40"/>
      <c r="AB18" s="40"/>
      <c r="AC18" s="40"/>
      <c r="AD18" s="40"/>
      <c r="AE18" s="40"/>
      <c r="AF18" s="40"/>
      <c r="AG18" s="40"/>
      <c r="AH18" s="40"/>
      <c r="AI18" s="137"/>
      <c r="AJ18" s="137"/>
      <c r="AK18" s="40"/>
      <c r="AL18" s="137"/>
      <c r="AM18" s="137"/>
      <c r="AN18" s="137"/>
      <c r="AO18" s="137"/>
      <c r="AP18" s="137"/>
      <c r="AQ18" s="137"/>
      <c r="AR18" s="137"/>
      <c r="AS18" s="137"/>
      <c r="AT18" s="137"/>
      <c r="AU18" s="137"/>
      <c r="AV18" s="137"/>
      <c r="AW18" s="137"/>
      <c r="AX18" s="137"/>
      <c r="AY18" s="137"/>
      <c r="AZ18" s="137"/>
      <c r="BA18" s="137"/>
      <c r="BB18" s="137"/>
      <c r="BC18" s="137"/>
      <c r="BD18" s="40"/>
    </row>
    <row r="19" spans="1:57" ht="21">
      <c r="B19" s="17" t="s">
        <v>180</v>
      </c>
      <c r="C19" s="17"/>
      <c r="D19" s="150"/>
      <c r="E19" s="150"/>
      <c r="F19" s="150"/>
      <c r="G19" s="150"/>
      <c r="H19" s="150"/>
      <c r="I19" s="150"/>
      <c r="J19" s="150"/>
      <c r="K19" s="150"/>
      <c r="L19" s="150"/>
      <c r="M19" s="4"/>
      <c r="N19" s="4"/>
      <c r="O19" s="4"/>
      <c r="P19" s="4"/>
      <c r="Q19" s="4"/>
      <c r="R19" s="4"/>
      <c r="S19" s="4"/>
      <c r="T19" s="4"/>
      <c r="U19" s="4"/>
      <c r="V19" s="4"/>
      <c r="W19" s="4"/>
      <c r="X19" s="4"/>
      <c r="Y19" s="4"/>
      <c r="Z19" s="4"/>
      <c r="AA19" s="4"/>
      <c r="AB19" s="4"/>
      <c r="AC19" s="4"/>
      <c r="AD19" s="4"/>
      <c r="AE19" s="4"/>
      <c r="AF19" s="4"/>
      <c r="AG19" s="4"/>
      <c r="AH19" s="4"/>
      <c r="AI19" s="4"/>
      <c r="AJ19" s="4"/>
      <c r="AK19" s="4"/>
      <c r="AL19" s="5"/>
      <c r="AM19" s="5"/>
      <c r="AN19" s="5"/>
      <c r="AO19" s="10"/>
      <c r="AP19" s="10"/>
      <c r="AQ19" s="10"/>
      <c r="AR19" s="10"/>
      <c r="AS19" s="10"/>
      <c r="AT19" s="10"/>
      <c r="AU19" s="10"/>
      <c r="AV19" s="10"/>
      <c r="AW19" s="4"/>
      <c r="AX19" s="4"/>
      <c r="AY19" s="4"/>
      <c r="AZ19" s="4"/>
      <c r="BA19" s="8"/>
      <c r="BB19" s="8"/>
      <c r="BC19" s="8"/>
    </row>
    <row r="20" spans="1:57" ht="18" customHeight="1">
      <c r="B20" s="50" t="s">
        <v>274</v>
      </c>
      <c r="C20" s="50"/>
      <c r="D20" s="4"/>
      <c r="E20" s="4"/>
      <c r="F20" s="4"/>
      <c r="G20" s="4"/>
      <c r="H20" s="4"/>
      <c r="I20" s="4"/>
      <c r="J20" s="4"/>
      <c r="K20" s="4"/>
      <c r="L20" s="4"/>
      <c r="M20" s="4"/>
      <c r="N20" s="4"/>
      <c r="O20" s="4"/>
      <c r="P20" s="4"/>
      <c r="Q20" s="4"/>
      <c r="R20" s="26"/>
      <c r="S20" s="26"/>
      <c r="T20" s="26"/>
      <c r="U20" s="26"/>
      <c r="V20" s="26"/>
      <c r="W20" s="26"/>
      <c r="X20" s="26"/>
      <c r="Y20" s="26"/>
      <c r="Z20" s="26"/>
      <c r="AA20" s="26"/>
      <c r="AB20" s="26"/>
      <c r="AC20" s="26"/>
      <c r="AD20" s="26"/>
      <c r="AE20" s="26"/>
      <c r="AF20" s="26"/>
      <c r="AG20" s="26"/>
      <c r="AH20" s="26"/>
      <c r="AI20" s="26"/>
      <c r="AJ20" s="37"/>
      <c r="AL20" s="7"/>
      <c r="AM20" s="7"/>
      <c r="AN20" s="7"/>
      <c r="AO20" s="26"/>
      <c r="AP20" s="26"/>
      <c r="AQ20" s="26"/>
      <c r="AR20" s="26"/>
      <c r="AS20" s="26"/>
      <c r="AT20" s="26"/>
      <c r="AU20" s="26"/>
      <c r="AV20" s="26"/>
      <c r="AW20" s="26"/>
      <c r="AX20" s="26"/>
      <c r="AY20" s="26"/>
      <c r="AZ20" s="26"/>
      <c r="BA20" s="26"/>
      <c r="BB20" s="26"/>
      <c r="BC20" s="26"/>
    </row>
    <row r="21" spans="1:57" ht="18" customHeight="1">
      <c r="B21" s="50"/>
      <c r="C21" s="50"/>
      <c r="D21" s="4"/>
      <c r="E21" s="4"/>
      <c r="F21" s="4"/>
      <c r="G21" s="4"/>
      <c r="H21" s="4"/>
      <c r="I21" s="4"/>
      <c r="J21" s="4"/>
      <c r="K21" s="4"/>
      <c r="L21" s="4"/>
      <c r="M21" s="4"/>
      <c r="N21" s="4"/>
      <c r="O21" s="4"/>
      <c r="P21" s="4"/>
      <c r="Q21" s="4"/>
      <c r="R21" s="26"/>
      <c r="S21" s="26"/>
      <c r="T21" s="26"/>
      <c r="U21" s="26"/>
      <c r="V21" s="26"/>
      <c r="W21" s="26"/>
      <c r="X21" s="26"/>
      <c r="Y21" s="26"/>
      <c r="Z21" s="26"/>
      <c r="AA21" s="26"/>
      <c r="AB21" s="26"/>
      <c r="AC21" s="26"/>
      <c r="AD21" s="26"/>
      <c r="AE21" s="26"/>
      <c r="AF21" s="26"/>
      <c r="AG21" s="26"/>
      <c r="AH21" s="26"/>
      <c r="AI21" s="26"/>
      <c r="AJ21" s="37"/>
      <c r="AL21" s="7"/>
      <c r="AM21" s="7"/>
      <c r="AN21" s="7"/>
      <c r="AO21" s="26"/>
      <c r="AP21" s="26"/>
      <c r="AQ21" s="26"/>
      <c r="AR21" s="26"/>
      <c r="AS21" s="26"/>
      <c r="AT21" s="26"/>
      <c r="AU21" s="26"/>
      <c r="AV21" s="26"/>
      <c r="AW21" s="26"/>
      <c r="AX21" s="26"/>
      <c r="AY21" s="26"/>
      <c r="AZ21" s="26"/>
      <c r="BA21" s="26"/>
      <c r="BB21" s="26"/>
      <c r="BC21" s="26"/>
    </row>
    <row r="22" spans="1:57" ht="27.75" customHeight="1">
      <c r="B22" s="203" t="s">
        <v>117</v>
      </c>
      <c r="C22" s="1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5"/>
      <c r="AM22" s="46"/>
      <c r="AN22" s="46"/>
      <c r="AO22" s="36"/>
      <c r="AP22" s="37"/>
      <c r="AQ22" s="26"/>
      <c r="AR22" s="26"/>
      <c r="AS22" s="26"/>
      <c r="AT22" s="26"/>
      <c r="AU22" s="26"/>
      <c r="AV22" s="26"/>
      <c r="AW22" s="26"/>
      <c r="AX22" s="26"/>
      <c r="AY22" s="26"/>
      <c r="AZ22" s="26"/>
      <c r="BA22" s="26"/>
      <c r="BB22" s="26"/>
      <c r="BC22" s="26"/>
      <c r="BE22" s="38"/>
    </row>
    <row r="23" spans="1:57" ht="18" customHeight="1">
      <c r="B23" s="13" t="s">
        <v>275</v>
      </c>
      <c r="C23" s="1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5"/>
      <c r="AM23" s="46"/>
      <c r="AN23" s="46"/>
      <c r="AO23" s="36"/>
      <c r="AP23" s="37"/>
      <c r="AQ23" s="26"/>
      <c r="AR23" s="26"/>
      <c r="AS23" s="26"/>
      <c r="AT23" s="26"/>
      <c r="AU23" s="26"/>
      <c r="AV23" s="26"/>
      <c r="AW23" s="26"/>
      <c r="AX23" s="26"/>
      <c r="AY23" s="26"/>
      <c r="AZ23" s="26"/>
      <c r="BA23" s="26"/>
      <c r="BB23" s="26"/>
      <c r="BC23" s="26"/>
      <c r="BE23" s="38"/>
    </row>
    <row r="24" spans="1:57" ht="45.75" customHeight="1" thickBot="1">
      <c r="B24" s="439" t="s">
        <v>96</v>
      </c>
      <c r="C24" s="440"/>
      <c r="D24" s="440"/>
      <c r="E24" s="440"/>
      <c r="F24" s="440"/>
      <c r="G24" s="440"/>
      <c r="H24" s="440"/>
      <c r="I24" s="440"/>
      <c r="J24" s="440"/>
      <c r="K24" s="440"/>
      <c r="L24" s="440"/>
      <c r="M24" s="440"/>
      <c r="N24" s="440"/>
      <c r="O24" s="440"/>
      <c r="P24" s="440"/>
      <c r="Q24" s="440"/>
      <c r="R24" s="440"/>
      <c r="S24" s="440"/>
      <c r="T24" s="440"/>
      <c r="U24" s="440"/>
      <c r="V24" s="441"/>
      <c r="W24" s="439" t="s">
        <v>118</v>
      </c>
      <c r="X24" s="440"/>
      <c r="Y24" s="440"/>
      <c r="Z24" s="440"/>
      <c r="AA24" s="440"/>
      <c r="AB24" s="440"/>
      <c r="AC24" s="440"/>
      <c r="AD24" s="440"/>
      <c r="AE24" s="440"/>
      <c r="AF24" s="440"/>
      <c r="AG24" s="440"/>
      <c r="AH24" s="440"/>
      <c r="AI24" s="440"/>
      <c r="AJ24" s="440"/>
      <c r="AK24" s="440"/>
      <c r="AL24" s="440"/>
      <c r="AM24" s="441"/>
      <c r="AN24" s="8"/>
      <c r="AO24" s="8"/>
      <c r="AP24" s="26"/>
      <c r="AQ24" s="26"/>
      <c r="AR24" s="26"/>
      <c r="AS24" s="26"/>
      <c r="AT24" s="26"/>
      <c r="AU24" s="26"/>
      <c r="AV24" s="26"/>
      <c r="AW24" s="26"/>
      <c r="AX24" s="26"/>
      <c r="AY24" s="26"/>
      <c r="AZ24" s="26"/>
      <c r="BA24" s="26"/>
      <c r="BB24" s="26"/>
      <c r="BC24" s="26"/>
    </row>
    <row r="25" spans="1:57" ht="54.75" customHeight="1" thickTop="1">
      <c r="B25" s="442" t="s">
        <v>61</v>
      </c>
      <c r="C25" s="443"/>
      <c r="D25" s="443"/>
      <c r="E25" s="443"/>
      <c r="F25" s="443"/>
      <c r="G25" s="443"/>
      <c r="H25" s="443"/>
      <c r="I25" s="443"/>
      <c r="J25" s="443"/>
      <c r="K25" s="443"/>
      <c r="L25" s="443"/>
      <c r="M25" s="443"/>
      <c r="N25" s="443"/>
      <c r="O25" s="443"/>
      <c r="P25" s="443"/>
      <c r="Q25" s="443"/>
      <c r="R25" s="443"/>
      <c r="S25" s="443"/>
      <c r="T25" s="443"/>
      <c r="U25" s="443"/>
      <c r="V25" s="444"/>
      <c r="W25" s="445" t="s">
        <v>14</v>
      </c>
      <c r="X25" s="446"/>
      <c r="Y25" s="447">
        <f>SUM(串刺用【先頭】:串刺用【末尾】!A150)</f>
        <v>0</v>
      </c>
      <c r="Z25" s="448"/>
      <c r="AA25" s="448"/>
      <c r="AB25" s="448"/>
      <c r="AC25" s="448"/>
      <c r="AD25" s="448"/>
      <c r="AE25" s="448"/>
      <c r="AF25" s="448"/>
      <c r="AG25" s="448"/>
      <c r="AH25" s="448"/>
      <c r="AI25" s="448"/>
      <c r="AJ25" s="448"/>
      <c r="AK25" s="448"/>
      <c r="AL25" s="449" t="s">
        <v>0</v>
      </c>
      <c r="AM25" s="450"/>
      <c r="AN25" s="8"/>
      <c r="AO25" s="8"/>
      <c r="AP25" s="26"/>
      <c r="AQ25" s="26"/>
      <c r="AR25" s="26"/>
      <c r="AS25" s="26"/>
      <c r="AT25" s="26"/>
      <c r="AU25" s="26"/>
      <c r="AV25" s="26"/>
      <c r="AW25" s="26"/>
      <c r="AX25" s="26"/>
      <c r="AY25" s="26"/>
      <c r="AZ25" s="26"/>
      <c r="BA25" s="26"/>
      <c r="BB25" s="26"/>
      <c r="BC25" s="26"/>
    </row>
    <row r="26" spans="1:57" ht="54.75" customHeight="1">
      <c r="B26" s="434" t="s">
        <v>62</v>
      </c>
      <c r="C26" s="435"/>
      <c r="D26" s="435"/>
      <c r="E26" s="435"/>
      <c r="F26" s="435"/>
      <c r="G26" s="435"/>
      <c r="H26" s="435"/>
      <c r="I26" s="435"/>
      <c r="J26" s="435"/>
      <c r="K26" s="435"/>
      <c r="L26" s="435"/>
      <c r="M26" s="435"/>
      <c r="N26" s="435"/>
      <c r="O26" s="435"/>
      <c r="P26" s="435"/>
      <c r="Q26" s="435"/>
      <c r="R26" s="435"/>
      <c r="S26" s="435"/>
      <c r="T26" s="435"/>
      <c r="U26" s="435"/>
      <c r="V26" s="436"/>
      <c r="W26" s="437" t="s">
        <v>14</v>
      </c>
      <c r="X26" s="438"/>
      <c r="Y26" s="453">
        <f>SUM(串刺用【先頭】:串刺用【末尾】!A151)</f>
        <v>0</v>
      </c>
      <c r="Z26" s="454"/>
      <c r="AA26" s="454"/>
      <c r="AB26" s="454"/>
      <c r="AC26" s="454"/>
      <c r="AD26" s="454"/>
      <c r="AE26" s="454"/>
      <c r="AF26" s="454"/>
      <c r="AG26" s="454"/>
      <c r="AH26" s="454"/>
      <c r="AI26" s="454"/>
      <c r="AJ26" s="454"/>
      <c r="AK26" s="454"/>
      <c r="AL26" s="480" t="s">
        <v>0</v>
      </c>
      <c r="AM26" s="481"/>
      <c r="AN26" s="8"/>
      <c r="AO26" s="8"/>
      <c r="AP26" s="26"/>
      <c r="AQ26" s="26"/>
      <c r="AR26" s="26"/>
      <c r="AS26" s="26"/>
      <c r="AT26" s="26"/>
      <c r="AU26" s="26"/>
      <c r="AV26" s="26"/>
      <c r="AW26" s="26"/>
      <c r="AX26" s="26"/>
      <c r="AY26" s="26"/>
      <c r="AZ26" s="26"/>
      <c r="BA26" s="26"/>
      <c r="BB26" s="26"/>
      <c r="BC26" s="26"/>
    </row>
    <row r="27" spans="1:57" ht="54.75" customHeight="1">
      <c r="B27" s="503" t="s">
        <v>119</v>
      </c>
      <c r="C27" s="504"/>
      <c r="D27" s="504"/>
      <c r="E27" s="504"/>
      <c r="F27" s="504"/>
      <c r="G27" s="504"/>
      <c r="H27" s="504"/>
      <c r="I27" s="504"/>
      <c r="J27" s="504"/>
      <c r="K27" s="504"/>
      <c r="L27" s="504"/>
      <c r="M27" s="504"/>
      <c r="N27" s="504"/>
      <c r="O27" s="504"/>
      <c r="P27" s="504"/>
      <c r="Q27" s="504"/>
      <c r="R27" s="504"/>
      <c r="S27" s="504"/>
      <c r="T27" s="504"/>
      <c r="U27" s="504"/>
      <c r="V27" s="505"/>
      <c r="W27" s="506" t="s">
        <v>14</v>
      </c>
      <c r="X27" s="507"/>
      <c r="Y27" s="451">
        <f>SUM(串刺用【先頭】:串刺用【末尾】!A152)</f>
        <v>0</v>
      </c>
      <c r="Z27" s="452"/>
      <c r="AA27" s="452"/>
      <c r="AB27" s="452"/>
      <c r="AC27" s="452"/>
      <c r="AD27" s="452"/>
      <c r="AE27" s="452"/>
      <c r="AF27" s="452"/>
      <c r="AG27" s="452"/>
      <c r="AH27" s="452"/>
      <c r="AI27" s="452"/>
      <c r="AJ27" s="452"/>
      <c r="AK27" s="452"/>
      <c r="AL27" s="482" t="s">
        <v>0</v>
      </c>
      <c r="AM27" s="483"/>
      <c r="AN27" s="8"/>
      <c r="AO27" s="8"/>
      <c r="AP27" s="26"/>
      <c r="AQ27" s="26"/>
      <c r="AR27" s="26"/>
      <c r="AS27" s="26"/>
      <c r="AT27" s="26"/>
      <c r="AU27" s="26"/>
      <c r="AV27" s="26"/>
      <c r="AW27" s="26"/>
      <c r="AX27" s="26"/>
      <c r="AY27" s="26"/>
      <c r="AZ27" s="26"/>
      <c r="BA27" s="26"/>
      <c r="BB27" s="26"/>
      <c r="BC27" s="26"/>
    </row>
    <row r="28" spans="1:57" ht="54.75" customHeight="1">
      <c r="B28" s="434" t="s">
        <v>202</v>
      </c>
      <c r="C28" s="435"/>
      <c r="D28" s="435"/>
      <c r="E28" s="435"/>
      <c r="F28" s="435"/>
      <c r="G28" s="435"/>
      <c r="H28" s="435"/>
      <c r="I28" s="435"/>
      <c r="J28" s="435"/>
      <c r="K28" s="435"/>
      <c r="L28" s="435"/>
      <c r="M28" s="435"/>
      <c r="N28" s="435"/>
      <c r="O28" s="435"/>
      <c r="P28" s="435"/>
      <c r="Q28" s="435"/>
      <c r="R28" s="435"/>
      <c r="S28" s="435"/>
      <c r="T28" s="435"/>
      <c r="U28" s="435"/>
      <c r="V28" s="436"/>
      <c r="W28" s="437" t="s">
        <v>14</v>
      </c>
      <c r="X28" s="438"/>
      <c r="Y28" s="492">
        <f>SUM(串刺用【先頭】:串刺用【末尾】!A153)</f>
        <v>0</v>
      </c>
      <c r="Z28" s="493"/>
      <c r="AA28" s="493"/>
      <c r="AB28" s="493"/>
      <c r="AC28" s="493"/>
      <c r="AD28" s="493"/>
      <c r="AE28" s="493"/>
      <c r="AF28" s="493"/>
      <c r="AG28" s="493"/>
      <c r="AH28" s="493"/>
      <c r="AI28" s="493"/>
      <c r="AJ28" s="493"/>
      <c r="AK28" s="493"/>
      <c r="AL28" s="480" t="s">
        <v>0</v>
      </c>
      <c r="AM28" s="481"/>
      <c r="AN28" s="8"/>
      <c r="AO28" s="8"/>
      <c r="AP28" s="26"/>
      <c r="AQ28" s="26"/>
      <c r="AR28" s="26"/>
      <c r="AS28" s="26"/>
      <c r="AT28" s="26"/>
      <c r="AU28" s="26"/>
      <c r="AV28" s="26"/>
      <c r="AW28" s="26"/>
      <c r="AX28" s="26"/>
      <c r="AY28" s="26"/>
      <c r="AZ28" s="26"/>
      <c r="BA28" s="26"/>
      <c r="BB28" s="26"/>
      <c r="BC28" s="26"/>
    </row>
    <row r="29" spans="1:57" ht="54.75" customHeight="1" thickBot="1">
      <c r="B29" s="508" t="s">
        <v>303</v>
      </c>
      <c r="C29" s="509"/>
      <c r="D29" s="509"/>
      <c r="E29" s="509"/>
      <c r="F29" s="509"/>
      <c r="G29" s="509"/>
      <c r="H29" s="509"/>
      <c r="I29" s="509"/>
      <c r="J29" s="509"/>
      <c r="K29" s="509"/>
      <c r="L29" s="509"/>
      <c r="M29" s="509"/>
      <c r="N29" s="509"/>
      <c r="O29" s="509"/>
      <c r="P29" s="509"/>
      <c r="Q29" s="509"/>
      <c r="R29" s="509"/>
      <c r="S29" s="509"/>
      <c r="T29" s="509"/>
      <c r="U29" s="509"/>
      <c r="V29" s="510"/>
      <c r="W29" s="511" t="s">
        <v>14</v>
      </c>
      <c r="X29" s="512"/>
      <c r="Y29" s="487">
        <f>SUM(串刺用【先頭】:串刺用【末尾】!A154)</f>
        <v>0</v>
      </c>
      <c r="Z29" s="488"/>
      <c r="AA29" s="488"/>
      <c r="AB29" s="488"/>
      <c r="AC29" s="488"/>
      <c r="AD29" s="488"/>
      <c r="AE29" s="488"/>
      <c r="AF29" s="488"/>
      <c r="AG29" s="488"/>
      <c r="AH29" s="488"/>
      <c r="AI29" s="488"/>
      <c r="AJ29" s="488"/>
      <c r="AK29" s="488"/>
      <c r="AL29" s="494" t="s">
        <v>0</v>
      </c>
      <c r="AM29" s="495"/>
      <c r="AN29" s="8"/>
      <c r="AO29" s="8"/>
      <c r="AP29" s="26"/>
      <c r="AQ29" s="26"/>
      <c r="AR29" s="26"/>
      <c r="AS29" s="26"/>
      <c r="AT29" s="26"/>
      <c r="AU29" s="26"/>
      <c r="AV29" s="26"/>
      <c r="AW29" s="26"/>
      <c r="AX29" s="26"/>
      <c r="AY29" s="26"/>
      <c r="AZ29" s="26"/>
      <c r="BA29" s="26"/>
      <c r="BB29" s="26"/>
      <c r="BC29" s="26"/>
    </row>
    <row r="30" spans="1:57" ht="54.75" customHeight="1" thickTop="1">
      <c r="B30" s="498" t="s">
        <v>100</v>
      </c>
      <c r="C30" s="499"/>
      <c r="D30" s="499"/>
      <c r="E30" s="499"/>
      <c r="F30" s="499"/>
      <c r="G30" s="499"/>
      <c r="H30" s="499"/>
      <c r="I30" s="499"/>
      <c r="J30" s="499"/>
      <c r="K30" s="499"/>
      <c r="L30" s="499"/>
      <c r="M30" s="499"/>
      <c r="N30" s="499"/>
      <c r="O30" s="499"/>
      <c r="P30" s="499"/>
      <c r="Q30" s="499"/>
      <c r="R30" s="499"/>
      <c r="S30" s="499"/>
      <c r="T30" s="499"/>
      <c r="U30" s="499"/>
      <c r="V30" s="500"/>
      <c r="W30" s="501" t="s">
        <v>14</v>
      </c>
      <c r="X30" s="502"/>
      <c r="Y30" s="496" t="str">
        <f>IF(SUM(Y25:AK29)=0, "", SUM(Y25:AK29))</f>
        <v/>
      </c>
      <c r="Z30" s="497"/>
      <c r="AA30" s="497"/>
      <c r="AB30" s="497"/>
      <c r="AC30" s="497"/>
      <c r="AD30" s="497"/>
      <c r="AE30" s="497"/>
      <c r="AF30" s="497"/>
      <c r="AG30" s="497"/>
      <c r="AH30" s="497"/>
      <c r="AI30" s="497"/>
      <c r="AJ30" s="497"/>
      <c r="AK30" s="497"/>
      <c r="AL30" s="478" t="s">
        <v>0</v>
      </c>
      <c r="AM30" s="479"/>
      <c r="AN30" s="8"/>
      <c r="AO30" s="8"/>
      <c r="AP30" s="26"/>
      <c r="AQ30" s="26"/>
      <c r="AR30" s="26"/>
      <c r="AS30" s="26"/>
      <c r="AT30" s="26"/>
      <c r="AU30" s="26"/>
      <c r="AV30" s="26"/>
      <c r="AW30" s="26"/>
      <c r="AX30" s="26"/>
      <c r="AY30" s="26"/>
      <c r="AZ30" s="26"/>
      <c r="BA30" s="26"/>
      <c r="BB30" s="26"/>
      <c r="BC30" s="26"/>
    </row>
    <row r="31" spans="1:57" ht="54.75" customHeight="1">
      <c r="B31" s="489" t="s">
        <v>140</v>
      </c>
      <c r="C31" s="490"/>
      <c r="D31" s="490"/>
      <c r="E31" s="490"/>
      <c r="F31" s="490"/>
      <c r="G31" s="490"/>
      <c r="H31" s="490"/>
      <c r="I31" s="490"/>
      <c r="J31" s="490"/>
      <c r="K31" s="490"/>
      <c r="L31" s="490"/>
      <c r="M31" s="490"/>
      <c r="N31" s="490"/>
      <c r="O31" s="490"/>
      <c r="P31" s="490"/>
      <c r="Q31" s="490"/>
      <c r="R31" s="490"/>
      <c r="S31" s="490"/>
      <c r="T31" s="490"/>
      <c r="U31" s="490"/>
      <c r="V31" s="491"/>
      <c r="W31" s="437" t="s">
        <v>14</v>
      </c>
      <c r="X31" s="438"/>
      <c r="Y31" s="492" t="str">
        <f>IF(Y30="","",ROUNDDOWN(Y30/3,-3))</f>
        <v/>
      </c>
      <c r="Z31" s="493"/>
      <c r="AA31" s="493"/>
      <c r="AB31" s="493"/>
      <c r="AC31" s="493"/>
      <c r="AD31" s="493"/>
      <c r="AE31" s="493"/>
      <c r="AF31" s="493"/>
      <c r="AG31" s="493"/>
      <c r="AH31" s="493"/>
      <c r="AI31" s="493"/>
      <c r="AJ31" s="493"/>
      <c r="AK31" s="493"/>
      <c r="AL31" s="480" t="s">
        <v>0</v>
      </c>
      <c r="AM31" s="481"/>
      <c r="AN31" s="8"/>
      <c r="AO31" s="8"/>
      <c r="AP31" s="26"/>
      <c r="AQ31" s="26"/>
      <c r="AR31" s="26"/>
      <c r="AS31" s="26"/>
      <c r="AT31" s="26"/>
      <c r="AU31" s="26"/>
      <c r="AV31" s="26"/>
      <c r="AW31" s="26"/>
      <c r="AX31" s="26"/>
      <c r="AY31" s="26"/>
      <c r="AZ31" s="26"/>
      <c r="BA31" s="26"/>
      <c r="BB31" s="26"/>
      <c r="BC31" s="8"/>
    </row>
    <row r="32" spans="1:57" ht="54.75" customHeight="1">
      <c r="B32" s="489" t="s">
        <v>130</v>
      </c>
      <c r="C32" s="490"/>
      <c r="D32" s="490"/>
      <c r="E32" s="490"/>
      <c r="F32" s="490"/>
      <c r="G32" s="490"/>
      <c r="H32" s="490"/>
      <c r="I32" s="490"/>
      <c r="J32" s="490"/>
      <c r="K32" s="490"/>
      <c r="L32" s="490"/>
      <c r="M32" s="490"/>
      <c r="N32" s="490"/>
      <c r="O32" s="490"/>
      <c r="P32" s="490"/>
      <c r="Q32" s="490"/>
      <c r="R32" s="490"/>
      <c r="S32" s="490"/>
      <c r="T32" s="490"/>
      <c r="U32" s="490"/>
      <c r="V32" s="491"/>
      <c r="W32" s="437" t="s">
        <v>14</v>
      </c>
      <c r="X32" s="438"/>
      <c r="Y32" s="492" t="str">
        <f>IF(Y31="","",MIN(Y31,1200000))</f>
        <v/>
      </c>
      <c r="Z32" s="493"/>
      <c r="AA32" s="493"/>
      <c r="AB32" s="493"/>
      <c r="AC32" s="493"/>
      <c r="AD32" s="493"/>
      <c r="AE32" s="493"/>
      <c r="AF32" s="493"/>
      <c r="AG32" s="493"/>
      <c r="AH32" s="493"/>
      <c r="AI32" s="493"/>
      <c r="AJ32" s="493"/>
      <c r="AK32" s="493"/>
      <c r="AL32" s="480" t="s">
        <v>0</v>
      </c>
      <c r="AM32" s="481"/>
      <c r="AN32" s="8"/>
      <c r="AO32" s="8"/>
      <c r="AP32" s="26"/>
      <c r="AQ32" s="26"/>
      <c r="AR32" s="26"/>
      <c r="AS32" s="26"/>
      <c r="AT32" s="26"/>
      <c r="AU32" s="26"/>
      <c r="AV32" s="26"/>
      <c r="AW32" s="26"/>
      <c r="AX32" s="26"/>
      <c r="AY32" s="26"/>
      <c r="AZ32" s="26"/>
      <c r="BA32" s="26"/>
      <c r="BB32" s="26"/>
      <c r="BC32" s="8"/>
    </row>
    <row r="33" spans="2:57" ht="20.100000000000001" customHeight="1">
      <c r="B33" s="47"/>
      <c r="C33" s="47"/>
      <c r="D33" s="47"/>
      <c r="E33" s="47"/>
      <c r="F33" s="47"/>
      <c r="G33" s="189"/>
      <c r="H33" s="21"/>
      <c r="I33" s="189"/>
      <c r="J33" s="189"/>
      <c r="K33" s="189"/>
      <c r="L33" s="189"/>
      <c r="M33" s="189"/>
      <c r="N33" s="189"/>
      <c r="O33" s="189"/>
      <c r="P33" s="189"/>
      <c r="Q33" s="189"/>
      <c r="R33" s="189"/>
      <c r="S33" s="189"/>
      <c r="T33" s="189"/>
      <c r="U33" s="189"/>
      <c r="V33" s="189"/>
      <c r="W33" s="47"/>
      <c r="X33" s="47"/>
      <c r="Y33" s="47"/>
      <c r="Z33" s="47"/>
      <c r="AA33" s="47"/>
      <c r="AB33" s="47"/>
      <c r="AC33" s="47"/>
      <c r="AD33" s="47"/>
      <c r="AE33" s="47"/>
      <c r="AF33" s="47"/>
      <c r="AG33" s="47"/>
      <c r="AH33" s="47"/>
      <c r="AI33" s="47"/>
      <c r="AJ33" s="47"/>
      <c r="AK33" s="47"/>
      <c r="AL33" s="176"/>
      <c r="AM33" s="176"/>
      <c r="AN33" s="8"/>
      <c r="AO33" s="8"/>
      <c r="AP33" s="8"/>
      <c r="AQ33" s="8"/>
      <c r="AR33" s="8"/>
      <c r="AS33" s="8"/>
      <c r="AT33" s="8"/>
      <c r="AU33" s="8"/>
      <c r="AV33" s="8"/>
      <c r="AW33" s="8"/>
      <c r="AX33" s="8"/>
      <c r="AY33" s="24"/>
      <c r="AZ33" s="24"/>
      <c r="BA33" s="24"/>
      <c r="BB33" s="24"/>
      <c r="BC33" s="24"/>
    </row>
    <row r="34" spans="2:57" ht="3.9" customHeight="1">
      <c r="B34" s="203"/>
      <c r="C34" s="1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5"/>
      <c r="AM34" s="46"/>
      <c r="AN34" s="46"/>
      <c r="AO34" s="36"/>
      <c r="AP34" s="37"/>
      <c r="AQ34" s="37"/>
      <c r="AR34" s="37"/>
      <c r="AS34" s="7"/>
      <c r="AT34" s="11"/>
      <c r="AU34" s="26"/>
      <c r="AV34" s="26"/>
      <c r="AW34" s="26"/>
      <c r="AX34" s="26"/>
      <c r="AY34" s="37"/>
      <c r="AZ34" s="37"/>
      <c r="BE34" s="38"/>
    </row>
    <row r="35" spans="2:57" ht="3.9" customHeight="1">
      <c r="B35" s="13"/>
      <c r="C35" s="13"/>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5"/>
      <c r="AM35" s="46"/>
      <c r="AN35" s="46"/>
      <c r="AO35" s="36"/>
      <c r="AP35" s="37"/>
      <c r="AQ35" s="37"/>
      <c r="AR35" s="37"/>
      <c r="AS35" s="7"/>
      <c r="AT35" s="11"/>
      <c r="AU35" s="26"/>
      <c r="AV35" s="26"/>
      <c r="AW35" s="26"/>
      <c r="AX35" s="26"/>
      <c r="AY35" s="37"/>
      <c r="AZ35" s="37"/>
      <c r="BE35" s="38"/>
    </row>
    <row r="36" spans="2:57" ht="3.9" customHeight="1">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8"/>
      <c r="AO36" s="8"/>
      <c r="AP36" s="8"/>
      <c r="AQ36" s="26"/>
      <c r="AR36" s="26"/>
      <c r="AS36" s="26"/>
      <c r="AT36" s="26"/>
      <c r="AU36" s="26"/>
      <c r="AV36" s="26"/>
      <c r="AW36" s="26"/>
      <c r="AX36" s="26"/>
      <c r="AY36" s="26"/>
      <c r="AZ36" s="26"/>
      <c r="BA36" s="8"/>
      <c r="BB36" s="8"/>
      <c r="BC36" s="8"/>
    </row>
    <row r="37" spans="2:57" ht="3.9" customHeight="1">
      <c r="B37" s="266"/>
      <c r="C37" s="266"/>
      <c r="D37" s="266"/>
      <c r="E37" s="266"/>
      <c r="F37" s="266"/>
      <c r="G37" s="266"/>
      <c r="H37" s="266"/>
      <c r="I37" s="266"/>
      <c r="J37" s="266"/>
      <c r="K37" s="266"/>
      <c r="L37" s="266"/>
      <c r="M37" s="266"/>
      <c r="N37" s="266"/>
      <c r="O37" s="266"/>
      <c r="P37" s="266"/>
      <c r="Q37" s="266"/>
      <c r="R37" s="266"/>
      <c r="S37" s="266"/>
      <c r="T37" s="266"/>
      <c r="U37" s="266"/>
      <c r="V37" s="266"/>
      <c r="W37" s="24"/>
      <c r="X37" s="24"/>
      <c r="Y37" s="267"/>
      <c r="Z37" s="267"/>
      <c r="AA37" s="267"/>
      <c r="AB37" s="267"/>
      <c r="AC37" s="267"/>
      <c r="AD37" s="267"/>
      <c r="AE37" s="267"/>
      <c r="AF37" s="267"/>
      <c r="AG37" s="267"/>
      <c r="AH37" s="267"/>
      <c r="AI37" s="267"/>
      <c r="AJ37" s="267"/>
      <c r="AK37" s="267"/>
      <c r="AL37" s="24"/>
      <c r="AM37" s="24"/>
      <c r="AN37" s="8"/>
      <c r="AO37" s="8"/>
      <c r="AP37" s="8"/>
      <c r="AQ37" s="26"/>
      <c r="AR37" s="26"/>
      <c r="AS37" s="26"/>
      <c r="AT37" s="26"/>
      <c r="AU37" s="26"/>
      <c r="AV37" s="26"/>
      <c r="AW37" s="26"/>
      <c r="AX37" s="26"/>
      <c r="AY37" s="26"/>
      <c r="AZ37" s="26"/>
      <c r="BA37" s="8"/>
      <c r="BB37" s="8"/>
      <c r="BC37" s="8"/>
    </row>
    <row r="38" spans="2:57" ht="3.9" customHeight="1">
      <c r="B38" s="266"/>
      <c r="C38" s="266"/>
      <c r="D38" s="266"/>
      <c r="E38" s="266"/>
      <c r="F38" s="266"/>
      <c r="G38" s="266"/>
      <c r="H38" s="266"/>
      <c r="I38" s="266"/>
      <c r="J38" s="266"/>
      <c r="K38" s="266"/>
      <c r="L38" s="266"/>
      <c r="M38" s="266"/>
      <c r="N38" s="266"/>
      <c r="O38" s="266"/>
      <c r="P38" s="266"/>
      <c r="Q38" s="266"/>
      <c r="R38" s="266"/>
      <c r="S38" s="266"/>
      <c r="T38" s="266"/>
      <c r="U38" s="266"/>
      <c r="V38" s="266"/>
      <c r="W38" s="24"/>
      <c r="X38" s="24"/>
      <c r="Y38" s="267"/>
      <c r="Z38" s="267"/>
      <c r="AA38" s="267"/>
      <c r="AB38" s="267"/>
      <c r="AC38" s="267"/>
      <c r="AD38" s="267"/>
      <c r="AE38" s="267"/>
      <c r="AF38" s="267"/>
      <c r="AG38" s="267"/>
      <c r="AH38" s="267"/>
      <c r="AI38" s="267"/>
      <c r="AJ38" s="267"/>
      <c r="AK38" s="267"/>
      <c r="AL38" s="24"/>
      <c r="AM38" s="24"/>
      <c r="AN38" s="8"/>
      <c r="AO38" s="8"/>
      <c r="AP38" s="8"/>
      <c r="AQ38" s="26"/>
      <c r="AR38" s="26"/>
      <c r="AS38" s="26"/>
      <c r="AT38" s="26"/>
      <c r="AU38" s="26"/>
      <c r="AV38" s="26"/>
      <c r="AW38" s="26"/>
      <c r="AX38" s="26"/>
      <c r="AY38" s="26"/>
      <c r="AZ38" s="26"/>
      <c r="BA38" s="8"/>
      <c r="BB38" s="8"/>
      <c r="BC38" s="8"/>
    </row>
    <row r="39" spans="2:57" ht="3.9" customHeight="1">
      <c r="B39" s="266"/>
      <c r="C39" s="266"/>
      <c r="D39" s="266"/>
      <c r="E39" s="266"/>
      <c r="F39" s="266"/>
      <c r="G39" s="266"/>
      <c r="H39" s="266"/>
      <c r="I39" s="266"/>
      <c r="J39" s="266"/>
      <c r="K39" s="266"/>
      <c r="L39" s="266"/>
      <c r="M39" s="266"/>
      <c r="N39" s="266"/>
      <c r="O39" s="266"/>
      <c r="P39" s="266"/>
      <c r="Q39" s="266"/>
      <c r="R39" s="266"/>
      <c r="S39" s="266"/>
      <c r="T39" s="266"/>
      <c r="U39" s="266"/>
      <c r="V39" s="266"/>
      <c r="W39" s="24"/>
      <c r="X39" s="24"/>
      <c r="Y39" s="267"/>
      <c r="Z39" s="267"/>
      <c r="AA39" s="267"/>
      <c r="AB39" s="267"/>
      <c r="AC39" s="267"/>
      <c r="AD39" s="267"/>
      <c r="AE39" s="267"/>
      <c r="AF39" s="267"/>
      <c r="AG39" s="267"/>
      <c r="AH39" s="267"/>
      <c r="AI39" s="267"/>
      <c r="AJ39" s="267"/>
      <c r="AK39" s="267"/>
      <c r="AL39" s="24"/>
      <c r="AM39" s="24"/>
      <c r="AN39" s="8"/>
      <c r="AO39" s="8"/>
      <c r="AP39" s="8"/>
      <c r="AQ39" s="8"/>
      <c r="AR39" s="8"/>
      <c r="AS39" s="8"/>
      <c r="AT39" s="8"/>
      <c r="AU39" s="8"/>
      <c r="AV39" s="8"/>
      <c r="AW39" s="8"/>
      <c r="AX39" s="8"/>
      <c r="AY39" s="8"/>
      <c r="AZ39" s="8"/>
      <c r="BA39" s="8"/>
      <c r="BB39" s="8"/>
      <c r="BC39" s="8"/>
    </row>
    <row r="40" spans="2:57" ht="3.9" customHeight="1">
      <c r="B40" s="266"/>
      <c r="C40" s="266"/>
      <c r="D40" s="266"/>
      <c r="E40" s="266"/>
      <c r="F40" s="266"/>
      <c r="G40" s="266"/>
      <c r="H40" s="266"/>
      <c r="I40" s="266"/>
      <c r="J40" s="266"/>
      <c r="K40" s="266"/>
      <c r="L40" s="266"/>
      <c r="M40" s="266"/>
      <c r="N40" s="266"/>
      <c r="O40" s="266"/>
      <c r="P40" s="266"/>
      <c r="Q40" s="266"/>
      <c r="R40" s="266"/>
      <c r="S40" s="266"/>
      <c r="T40" s="266"/>
      <c r="U40" s="266"/>
      <c r="V40" s="266"/>
      <c r="W40" s="24"/>
      <c r="X40" s="24"/>
      <c r="Y40" s="267"/>
      <c r="Z40" s="267"/>
      <c r="AA40" s="267"/>
      <c r="AB40" s="267"/>
      <c r="AC40" s="267"/>
      <c r="AD40" s="267"/>
      <c r="AE40" s="267"/>
      <c r="AF40" s="267"/>
      <c r="AG40" s="267"/>
      <c r="AH40" s="267"/>
      <c r="AI40" s="267"/>
      <c r="AJ40" s="267"/>
      <c r="AK40" s="267"/>
      <c r="AL40" s="24"/>
      <c r="AM40" s="24"/>
      <c r="AN40" s="8"/>
      <c r="AO40" s="8"/>
      <c r="AP40" s="8"/>
      <c r="AQ40" s="8"/>
      <c r="AR40" s="8"/>
      <c r="AS40" s="8"/>
      <c r="AT40" s="8"/>
      <c r="AU40" s="8"/>
      <c r="AV40" s="8"/>
      <c r="AW40" s="8"/>
      <c r="AX40" s="8"/>
      <c r="AY40" s="8"/>
      <c r="AZ40" s="8"/>
      <c r="BA40" s="8"/>
      <c r="BB40" s="8"/>
      <c r="BC40" s="8"/>
    </row>
    <row r="41" spans="2:57" ht="3.9" customHeight="1">
      <c r="B41" s="266"/>
      <c r="C41" s="266"/>
      <c r="D41" s="266"/>
      <c r="E41" s="266"/>
      <c r="F41" s="266"/>
      <c r="G41" s="266"/>
      <c r="H41" s="266"/>
      <c r="I41" s="266"/>
      <c r="J41" s="266"/>
      <c r="K41" s="266"/>
      <c r="L41" s="266"/>
      <c r="M41" s="266"/>
      <c r="N41" s="266"/>
      <c r="O41" s="266"/>
      <c r="P41" s="266"/>
      <c r="Q41" s="266"/>
      <c r="R41" s="266"/>
      <c r="S41" s="266"/>
      <c r="T41" s="266"/>
      <c r="U41" s="266"/>
      <c r="V41" s="266"/>
      <c r="W41" s="24"/>
      <c r="X41" s="24"/>
      <c r="Y41" s="267"/>
      <c r="Z41" s="267"/>
      <c r="AA41" s="267"/>
      <c r="AB41" s="267"/>
      <c r="AC41" s="267"/>
      <c r="AD41" s="267"/>
      <c r="AE41" s="267"/>
      <c r="AF41" s="267"/>
      <c r="AG41" s="267"/>
      <c r="AH41" s="267"/>
      <c r="AI41" s="267"/>
      <c r="AJ41" s="267"/>
      <c r="AK41" s="267"/>
      <c r="AL41" s="24"/>
      <c r="AM41" s="24"/>
      <c r="AN41" s="8"/>
      <c r="AO41" s="8"/>
      <c r="AP41" s="8"/>
      <c r="AQ41" s="8"/>
      <c r="AR41" s="8"/>
      <c r="AS41" s="8"/>
      <c r="AT41" s="8"/>
      <c r="AU41" s="8"/>
      <c r="AV41" s="8"/>
      <c r="AW41" s="8"/>
      <c r="AX41" s="8"/>
      <c r="AY41" s="8"/>
      <c r="AZ41" s="8"/>
      <c r="BA41" s="8"/>
      <c r="BB41" s="8"/>
      <c r="BC41" s="8"/>
    </row>
    <row r="42" spans="2:57" ht="3.9" customHeight="1">
      <c r="B42" s="268"/>
      <c r="C42" s="266"/>
      <c r="D42" s="266"/>
      <c r="E42" s="266"/>
      <c r="F42" s="266"/>
      <c r="G42" s="266"/>
      <c r="H42" s="266"/>
      <c r="I42" s="266"/>
      <c r="J42" s="266"/>
      <c r="K42" s="266"/>
      <c r="L42" s="266"/>
      <c r="M42" s="266"/>
      <c r="N42" s="266"/>
      <c r="O42" s="266"/>
      <c r="P42" s="266"/>
      <c r="Q42" s="266"/>
      <c r="R42" s="266"/>
      <c r="S42" s="266"/>
      <c r="T42" s="266"/>
      <c r="U42" s="266"/>
      <c r="V42" s="266"/>
      <c r="W42" s="24"/>
      <c r="X42" s="24"/>
      <c r="Y42" s="267"/>
      <c r="Z42" s="267"/>
      <c r="AA42" s="267"/>
      <c r="AB42" s="267"/>
      <c r="AC42" s="267"/>
      <c r="AD42" s="267"/>
      <c r="AE42" s="267"/>
      <c r="AF42" s="267"/>
      <c r="AG42" s="267"/>
      <c r="AH42" s="267"/>
      <c r="AI42" s="267"/>
      <c r="AJ42" s="267"/>
      <c r="AK42" s="267"/>
      <c r="AL42" s="24"/>
      <c r="AM42" s="24"/>
      <c r="AN42" s="24"/>
      <c r="AO42" s="24"/>
      <c r="AP42" s="24"/>
      <c r="AQ42" s="24"/>
      <c r="AR42" s="24"/>
      <c r="AS42" s="24"/>
      <c r="AT42" s="24"/>
      <c r="AU42" s="24"/>
      <c r="AV42" s="24"/>
      <c r="AW42" s="24"/>
      <c r="AX42" s="24"/>
      <c r="AY42" s="24"/>
      <c r="AZ42" s="24"/>
      <c r="BA42" s="24"/>
      <c r="BB42" s="24"/>
      <c r="BC42" s="24"/>
    </row>
    <row r="43" spans="2:57" ht="3.9" customHeight="1">
      <c r="B43" s="47"/>
      <c r="C43" s="47"/>
      <c r="D43" s="47"/>
      <c r="E43" s="47"/>
      <c r="F43" s="47"/>
      <c r="G43" s="47"/>
      <c r="H43" s="47"/>
      <c r="I43" s="47"/>
      <c r="J43" s="47"/>
      <c r="K43" s="47"/>
      <c r="L43" s="47"/>
      <c r="M43" s="47"/>
      <c r="N43" s="47"/>
      <c r="O43" s="47"/>
      <c r="P43" s="47"/>
      <c r="Q43" s="47"/>
      <c r="R43" s="47"/>
      <c r="S43" s="47"/>
      <c r="T43" s="47"/>
      <c r="U43" s="48"/>
      <c r="V43" s="47"/>
      <c r="W43" s="219"/>
      <c r="X43" s="47"/>
      <c r="Y43" s="47"/>
      <c r="Z43" s="47"/>
      <c r="AA43" s="47"/>
      <c r="AB43" s="47"/>
      <c r="AC43" s="47"/>
      <c r="AD43" s="47"/>
      <c r="AE43" s="47"/>
      <c r="AF43" s="47"/>
      <c r="AG43" s="47"/>
      <c r="AH43" s="47"/>
      <c r="AI43" s="47"/>
      <c r="AJ43" s="47"/>
      <c r="AK43" s="47"/>
      <c r="AL43" s="179"/>
      <c r="AM43" s="179"/>
      <c r="AN43" s="48"/>
      <c r="AO43" s="178"/>
      <c r="AP43" s="178"/>
      <c r="AQ43" s="178"/>
      <c r="AR43" s="178"/>
      <c r="AS43" s="178"/>
      <c r="AT43" s="178"/>
      <c r="AU43" s="178"/>
      <c r="AV43" s="178"/>
      <c r="AW43" s="179"/>
      <c r="AX43" s="179"/>
      <c r="AY43" s="118"/>
      <c r="AZ43" s="118"/>
      <c r="BA43" s="118"/>
      <c r="BB43" s="118"/>
      <c r="BC43" s="118"/>
    </row>
    <row r="44" spans="2:57" ht="20.100000000000001" customHeight="1" thickBot="1">
      <c r="B44" s="47"/>
      <c r="C44" s="47"/>
      <c r="D44" s="47"/>
      <c r="E44" s="47"/>
      <c r="F44" s="47"/>
      <c r="G44" s="47"/>
      <c r="H44" s="47"/>
      <c r="I44" s="47"/>
      <c r="J44" s="47"/>
      <c r="K44" s="47"/>
      <c r="L44" s="47"/>
      <c r="M44" s="47"/>
      <c r="N44" s="47"/>
      <c r="O44" s="47"/>
      <c r="P44" s="47"/>
      <c r="Q44" s="47"/>
      <c r="R44" s="47"/>
      <c r="S44" s="47"/>
      <c r="T44" s="47"/>
      <c r="U44" s="48"/>
      <c r="V44" s="47"/>
      <c r="W44" s="219"/>
      <c r="X44" s="47"/>
      <c r="Y44" s="47"/>
      <c r="Z44" s="47"/>
      <c r="AA44" s="47"/>
      <c r="AB44" s="47"/>
      <c r="AC44" s="47"/>
      <c r="AD44" s="47"/>
      <c r="AE44" s="47"/>
      <c r="AF44" s="47"/>
      <c r="AG44" s="47"/>
      <c r="AH44" s="47"/>
      <c r="AI44" s="47"/>
      <c r="AJ44" s="47"/>
      <c r="AK44" s="47"/>
      <c r="AL44" s="179"/>
      <c r="AM44" s="179"/>
      <c r="AN44" s="48"/>
      <c r="AO44" s="178"/>
      <c r="AP44" s="178"/>
      <c r="AQ44" s="178"/>
      <c r="AR44" s="178"/>
      <c r="AS44" s="178"/>
      <c r="AT44" s="178"/>
      <c r="AU44" s="178"/>
      <c r="AV44" s="178"/>
      <c r="AW44" s="179"/>
      <c r="AX44" s="179"/>
      <c r="AY44" s="118"/>
      <c r="AZ44" s="118"/>
      <c r="BA44" s="118"/>
      <c r="BB44" s="118"/>
      <c r="BC44" s="118"/>
    </row>
    <row r="45" spans="2:57" ht="65.25" customHeight="1" thickBot="1">
      <c r="B45" s="470" t="s">
        <v>302</v>
      </c>
      <c r="C45" s="471"/>
      <c r="D45" s="471"/>
      <c r="E45" s="471"/>
      <c r="F45" s="471"/>
      <c r="G45" s="471"/>
      <c r="H45" s="471"/>
      <c r="I45" s="471"/>
      <c r="J45" s="471"/>
      <c r="K45" s="471"/>
      <c r="L45" s="471"/>
      <c r="M45" s="471"/>
      <c r="N45" s="471"/>
      <c r="O45" s="471"/>
      <c r="P45" s="471"/>
      <c r="Q45" s="471"/>
      <c r="R45" s="471"/>
      <c r="S45" s="471"/>
      <c r="T45" s="471"/>
      <c r="U45" s="471"/>
      <c r="V45" s="472"/>
      <c r="W45" s="467">
        <f>ROUNDDOWN(SUM(Y32), -3)</f>
        <v>0</v>
      </c>
      <c r="X45" s="467"/>
      <c r="Y45" s="467"/>
      <c r="Z45" s="467"/>
      <c r="AA45" s="467"/>
      <c r="AB45" s="467"/>
      <c r="AC45" s="467"/>
      <c r="AD45" s="467"/>
      <c r="AE45" s="467"/>
      <c r="AF45" s="467"/>
      <c r="AG45" s="467"/>
      <c r="AH45" s="467"/>
      <c r="AI45" s="467"/>
      <c r="AJ45" s="467"/>
      <c r="AK45" s="467"/>
      <c r="AL45" s="468" t="s">
        <v>0</v>
      </c>
      <c r="AM45" s="469"/>
      <c r="AN45" s="180"/>
      <c r="AO45" s="181"/>
      <c r="AP45" s="181"/>
      <c r="AQ45" s="181"/>
      <c r="AR45" s="181"/>
      <c r="AS45" s="181"/>
      <c r="AT45" s="181"/>
      <c r="AU45" s="181"/>
      <c r="AV45" s="181"/>
      <c r="AW45" s="463"/>
      <c r="AX45" s="463"/>
      <c r="AY45" s="182"/>
      <c r="AZ45" s="182"/>
      <c r="BA45" s="182"/>
      <c r="BB45" s="182"/>
      <c r="BC45" s="182"/>
    </row>
    <row r="46" spans="2:57" ht="22.5" customHeight="1" thickBot="1">
      <c r="B46" s="47"/>
      <c r="C46" s="47"/>
      <c r="D46" s="47"/>
      <c r="E46" s="47"/>
      <c r="F46" s="47"/>
      <c r="G46" s="47"/>
      <c r="H46" s="47"/>
      <c r="I46" s="47"/>
      <c r="J46" s="47"/>
      <c r="K46" s="47"/>
      <c r="L46" s="47"/>
      <c r="M46" s="47"/>
      <c r="N46" s="47"/>
      <c r="O46" s="47"/>
      <c r="P46" s="47"/>
      <c r="Q46" s="47"/>
      <c r="R46" s="47"/>
      <c r="S46" s="47"/>
      <c r="T46" s="47"/>
      <c r="U46" s="48"/>
      <c r="V46" s="47"/>
      <c r="W46" s="219"/>
      <c r="X46" s="47"/>
      <c r="Y46" s="47"/>
      <c r="Z46" s="47"/>
      <c r="AA46" s="47"/>
      <c r="AB46" s="47"/>
      <c r="AC46" s="47"/>
      <c r="AD46" s="47"/>
      <c r="AE46" s="47"/>
      <c r="AF46" s="47"/>
      <c r="AG46" s="47"/>
      <c r="AH46" s="47"/>
      <c r="AI46" s="47"/>
      <c r="AJ46" s="47"/>
      <c r="AK46" s="47"/>
      <c r="AL46" s="179"/>
      <c r="AM46" s="179"/>
      <c r="AN46" s="48"/>
      <c r="AO46" s="178"/>
      <c r="AP46" s="178"/>
      <c r="AQ46" s="178"/>
      <c r="AR46" s="178"/>
      <c r="AS46" s="178"/>
      <c r="AT46" s="178"/>
      <c r="AU46" s="178"/>
      <c r="AV46" s="178"/>
      <c r="AW46" s="179"/>
      <c r="AX46" s="179"/>
      <c r="AY46" s="118"/>
      <c r="AZ46" s="118"/>
      <c r="BA46" s="118"/>
      <c r="BB46" s="118"/>
      <c r="BC46" s="118"/>
    </row>
    <row r="47" spans="2:57" ht="65.25" customHeight="1" thickBot="1">
      <c r="B47" s="473" t="s">
        <v>326</v>
      </c>
      <c r="C47" s="474"/>
      <c r="D47" s="474"/>
      <c r="E47" s="474"/>
      <c r="F47" s="474"/>
      <c r="G47" s="474"/>
      <c r="H47" s="474"/>
      <c r="I47" s="474"/>
      <c r="J47" s="474"/>
      <c r="K47" s="474"/>
      <c r="L47" s="474"/>
      <c r="M47" s="474"/>
      <c r="N47" s="474"/>
      <c r="O47" s="474"/>
      <c r="P47" s="474"/>
      <c r="Q47" s="474"/>
      <c r="R47" s="474"/>
      <c r="S47" s="474"/>
      <c r="T47" s="474"/>
      <c r="U47" s="474"/>
      <c r="V47" s="475"/>
      <c r="W47" s="476"/>
      <c r="X47" s="476"/>
      <c r="Y47" s="476"/>
      <c r="Z47" s="476"/>
      <c r="AA47" s="476"/>
      <c r="AB47" s="476"/>
      <c r="AC47" s="476"/>
      <c r="AD47" s="476"/>
      <c r="AE47" s="476"/>
      <c r="AF47" s="476"/>
      <c r="AG47" s="476"/>
      <c r="AH47" s="476"/>
      <c r="AI47" s="476"/>
      <c r="AJ47" s="476"/>
      <c r="AK47" s="476"/>
      <c r="AL47" s="468" t="s">
        <v>0</v>
      </c>
      <c r="AM47" s="469"/>
      <c r="AN47" s="180"/>
      <c r="AO47" s="181"/>
      <c r="AP47" s="181"/>
      <c r="AQ47" s="181"/>
      <c r="AR47" s="181"/>
      <c r="AS47" s="181"/>
      <c r="AT47" s="181"/>
      <c r="AU47" s="181"/>
      <c r="AV47" s="181"/>
      <c r="AW47" s="463"/>
      <c r="AX47" s="463"/>
      <c r="AY47" s="182"/>
      <c r="AZ47" s="182"/>
      <c r="BA47" s="182"/>
      <c r="BB47" s="182"/>
      <c r="BC47" s="182"/>
    </row>
    <row r="48" spans="2:57" ht="22.5" customHeight="1">
      <c r="B48" s="47"/>
      <c r="C48" s="47"/>
      <c r="D48" s="47"/>
      <c r="E48" s="47"/>
      <c r="F48" s="47"/>
      <c r="G48" s="47"/>
      <c r="H48" s="47"/>
      <c r="I48" s="47"/>
      <c r="J48" s="47"/>
      <c r="K48" s="47"/>
      <c r="L48" s="47"/>
      <c r="M48" s="47"/>
      <c r="N48" s="47"/>
      <c r="O48" s="47"/>
      <c r="P48" s="47"/>
      <c r="Q48" s="47"/>
      <c r="R48" s="47"/>
      <c r="S48" s="47"/>
      <c r="T48" s="47"/>
      <c r="U48" s="48"/>
      <c r="V48" s="47"/>
      <c r="W48" s="219"/>
      <c r="X48" s="47"/>
      <c r="Y48" s="47"/>
      <c r="Z48" s="47"/>
      <c r="AA48" s="47"/>
      <c r="AB48" s="47"/>
      <c r="AC48" s="47"/>
      <c r="AD48" s="47"/>
      <c r="AE48" s="47"/>
      <c r="AF48" s="47"/>
      <c r="AG48" s="47"/>
      <c r="AH48" s="47"/>
      <c r="AI48" s="47"/>
      <c r="AJ48" s="47"/>
      <c r="AK48" s="47"/>
      <c r="AL48" s="179"/>
      <c r="AM48" s="179"/>
      <c r="AN48" s="48"/>
      <c r="AO48" s="178"/>
      <c r="AP48" s="178"/>
      <c r="AQ48" s="178"/>
      <c r="AR48" s="178"/>
      <c r="AS48" s="178"/>
      <c r="AT48" s="178"/>
      <c r="AU48" s="178"/>
      <c r="AV48" s="178"/>
      <c r="AW48" s="179"/>
      <c r="AX48" s="179"/>
      <c r="AY48" s="118"/>
      <c r="AZ48" s="118"/>
      <c r="BA48" s="118"/>
      <c r="BB48" s="118"/>
      <c r="BC48" s="118"/>
    </row>
    <row r="49" spans="2:55" ht="22.5" customHeight="1">
      <c r="B49" s="47"/>
      <c r="C49" s="47"/>
      <c r="D49" s="47"/>
      <c r="E49" s="47"/>
      <c r="F49" s="47"/>
      <c r="G49" s="47"/>
      <c r="H49" s="47"/>
      <c r="I49" s="47"/>
      <c r="J49" s="47"/>
      <c r="K49" s="47"/>
      <c r="L49" s="47"/>
      <c r="M49" s="47"/>
      <c r="N49" s="47"/>
      <c r="O49" s="47"/>
      <c r="P49" s="47"/>
      <c r="Q49" s="47"/>
      <c r="R49" s="47"/>
      <c r="S49" s="47"/>
      <c r="T49" s="47"/>
      <c r="U49" s="48"/>
      <c r="V49" s="47"/>
      <c r="W49" s="219"/>
      <c r="X49" s="47"/>
      <c r="Y49" s="47"/>
      <c r="Z49" s="47"/>
      <c r="AA49" s="47"/>
      <c r="AB49" s="47"/>
      <c r="AC49" s="47"/>
      <c r="AD49" s="47"/>
      <c r="AE49" s="47"/>
      <c r="AF49" s="47"/>
      <c r="AG49" s="47"/>
      <c r="AH49" s="47"/>
      <c r="AI49" s="47"/>
      <c r="AJ49" s="47"/>
      <c r="AK49" s="47"/>
      <c r="AL49" s="179"/>
      <c r="AM49" s="179"/>
      <c r="AN49" s="48"/>
      <c r="AO49" s="178"/>
      <c r="AP49" s="178"/>
      <c r="AQ49" s="178"/>
      <c r="AR49" s="178"/>
      <c r="AS49" s="178"/>
      <c r="AT49" s="178"/>
      <c r="AU49" s="178"/>
      <c r="AV49" s="178"/>
      <c r="AW49" s="179"/>
      <c r="AX49" s="179"/>
      <c r="AY49" s="118"/>
      <c r="AZ49" s="118"/>
      <c r="BA49" s="118"/>
      <c r="BB49" s="118"/>
      <c r="BC49" s="118"/>
    </row>
    <row r="50" spans="2:55" ht="22.5" customHeight="1" thickBot="1">
      <c r="B50" s="47"/>
      <c r="C50" s="47"/>
      <c r="D50" s="47"/>
      <c r="E50" s="47"/>
      <c r="F50" s="47"/>
      <c r="G50" s="47"/>
      <c r="H50" s="47"/>
      <c r="I50" s="47"/>
      <c r="J50" s="47"/>
      <c r="K50" s="47"/>
      <c r="L50" s="47"/>
      <c r="M50" s="47"/>
      <c r="N50" s="47"/>
      <c r="O50" s="47"/>
      <c r="P50" s="47"/>
      <c r="Q50" s="47"/>
      <c r="R50" s="47"/>
      <c r="S50" s="47"/>
      <c r="T50" s="47"/>
      <c r="U50" s="48"/>
      <c r="V50" s="47"/>
      <c r="W50" s="239" t="s">
        <v>176</v>
      </c>
      <c r="X50" s="47"/>
      <c r="Y50" s="47"/>
      <c r="Z50" s="47"/>
      <c r="AA50" s="47"/>
      <c r="AB50" s="47"/>
      <c r="AC50" s="47"/>
      <c r="AD50" s="47"/>
      <c r="AE50" s="47"/>
      <c r="AF50" s="47"/>
      <c r="AG50" s="47"/>
      <c r="AH50" s="47"/>
      <c r="AI50" s="47"/>
      <c r="AJ50" s="47"/>
      <c r="AK50" s="47"/>
      <c r="AL50" s="177"/>
      <c r="AM50" s="177"/>
      <c r="AN50" s="48"/>
      <c r="AO50" s="178"/>
      <c r="AP50" s="178"/>
      <c r="AQ50" s="178"/>
      <c r="AR50" s="178"/>
      <c r="AS50" s="178"/>
      <c r="AT50" s="178"/>
      <c r="AU50" s="178"/>
      <c r="AV50" s="178"/>
      <c r="AW50" s="179"/>
      <c r="AX50" s="179"/>
      <c r="AY50" s="118"/>
      <c r="AZ50" s="118"/>
      <c r="BA50" s="118"/>
      <c r="BB50" s="118"/>
      <c r="BC50" s="118"/>
    </row>
    <row r="51" spans="2:55" ht="65.25" customHeight="1" thickBot="1">
      <c r="B51" s="464" t="s">
        <v>327</v>
      </c>
      <c r="C51" s="465"/>
      <c r="D51" s="465"/>
      <c r="E51" s="465"/>
      <c r="F51" s="465"/>
      <c r="G51" s="465"/>
      <c r="H51" s="465"/>
      <c r="I51" s="465"/>
      <c r="J51" s="465"/>
      <c r="K51" s="465"/>
      <c r="L51" s="465"/>
      <c r="M51" s="465"/>
      <c r="N51" s="465"/>
      <c r="O51" s="465"/>
      <c r="P51" s="465"/>
      <c r="Q51" s="465"/>
      <c r="R51" s="465"/>
      <c r="S51" s="465"/>
      <c r="T51" s="465"/>
      <c r="U51" s="465"/>
      <c r="V51" s="466"/>
      <c r="W51" s="467" t="str">
        <f>IF(OR(W45="",W47=""),"",MIN(W45,W47))</f>
        <v/>
      </c>
      <c r="X51" s="467"/>
      <c r="Y51" s="467"/>
      <c r="Z51" s="467"/>
      <c r="AA51" s="467"/>
      <c r="AB51" s="467"/>
      <c r="AC51" s="467"/>
      <c r="AD51" s="467"/>
      <c r="AE51" s="467"/>
      <c r="AF51" s="467"/>
      <c r="AG51" s="467"/>
      <c r="AH51" s="467"/>
      <c r="AI51" s="467"/>
      <c r="AJ51" s="467"/>
      <c r="AK51" s="467"/>
      <c r="AL51" s="468" t="s">
        <v>0</v>
      </c>
      <c r="AM51" s="469"/>
      <c r="AN51" s="180"/>
      <c r="AO51" s="181"/>
      <c r="AP51" s="181"/>
      <c r="AQ51" s="181"/>
      <c r="AR51" s="181"/>
      <c r="AS51" s="181"/>
      <c r="AT51" s="181"/>
      <c r="AU51" s="181"/>
      <c r="AV51" s="181"/>
      <c r="AW51" s="463"/>
      <c r="AX51" s="463"/>
      <c r="AY51" s="182"/>
      <c r="AZ51" s="182"/>
      <c r="BA51" s="182"/>
      <c r="BB51" s="182"/>
      <c r="BC51" s="182"/>
    </row>
    <row r="52" spans="2:55" ht="29.7" customHeight="1">
      <c r="B52" s="23"/>
      <c r="C52" s="23"/>
      <c r="D52" s="23"/>
      <c r="E52" s="23"/>
      <c r="F52" s="23"/>
      <c r="G52" s="23"/>
      <c r="H52" s="23"/>
      <c r="I52" s="23"/>
      <c r="J52" s="23"/>
      <c r="K52" s="23"/>
      <c r="L52" s="2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21"/>
      <c r="AP52" s="24"/>
      <c r="AQ52" s="184"/>
      <c r="AR52" s="184"/>
      <c r="AS52" s="7"/>
      <c r="AT52" s="7"/>
      <c r="AU52" s="7"/>
      <c r="AV52" s="7"/>
    </row>
    <row r="53" spans="2:55" s="4" customFormat="1" ht="20.100000000000001" customHeight="1">
      <c r="AN53" s="5"/>
      <c r="AO53" s="10"/>
      <c r="AP53" s="10"/>
      <c r="AQ53" s="10"/>
      <c r="AR53" s="10"/>
      <c r="AS53" s="10"/>
      <c r="AT53" s="10"/>
      <c r="AU53" s="10"/>
      <c r="AV53" s="10"/>
    </row>
    <row r="54" spans="2:55" s="4" customFormat="1" ht="18.75" customHeight="1">
      <c r="AN54" s="5"/>
      <c r="AO54" s="6"/>
      <c r="AP54" s="6"/>
      <c r="AQ54" s="6"/>
      <c r="AR54" s="6"/>
      <c r="AS54" s="6"/>
      <c r="AT54" s="6"/>
      <c r="AU54" s="6"/>
      <c r="AV54" s="6"/>
    </row>
    <row r="55" spans="2:55" s="4" customFormat="1" ht="18" customHeight="1">
      <c r="B55" s="9"/>
      <c r="C55" s="9"/>
      <c r="D55" s="9"/>
      <c r="E55" s="9"/>
      <c r="F55" s="9"/>
      <c r="G55" s="9"/>
      <c r="H55" s="9"/>
      <c r="I55" s="9"/>
      <c r="AL55" s="5"/>
      <c r="AM55" s="5"/>
      <c r="AN55" s="5"/>
      <c r="AO55" s="6"/>
      <c r="AP55" s="6"/>
      <c r="AQ55" s="6"/>
      <c r="AR55" s="6"/>
      <c r="AS55" s="6"/>
      <c r="AT55" s="6"/>
      <c r="AU55" s="6"/>
      <c r="AV55" s="6"/>
    </row>
    <row r="56" spans="2:55" s="4" customFormat="1" ht="18" customHeight="1">
      <c r="B56" s="9"/>
      <c r="C56" s="9"/>
      <c r="D56" s="9"/>
      <c r="E56" s="9"/>
      <c r="F56" s="9"/>
      <c r="G56" s="9"/>
      <c r="H56" s="9"/>
      <c r="I56" s="9"/>
      <c r="AL56" s="5"/>
      <c r="AM56" s="5"/>
      <c r="AN56" s="5"/>
      <c r="AO56" s="6"/>
      <c r="AP56" s="6"/>
      <c r="AQ56" s="6"/>
      <c r="AR56" s="6"/>
      <c r="AS56" s="6"/>
      <c r="AT56" s="6"/>
      <c r="AU56" s="6"/>
      <c r="AV56" s="6"/>
    </row>
    <row r="57" spans="2:55" s="4" customFormat="1" ht="18" customHeight="1">
      <c r="B57" s="9"/>
      <c r="C57" s="9"/>
      <c r="D57" s="9"/>
      <c r="E57" s="9"/>
      <c r="F57" s="9"/>
      <c r="G57" s="9"/>
      <c r="H57" s="9"/>
      <c r="I57" s="9"/>
      <c r="AL57" s="5"/>
      <c r="AM57" s="5"/>
      <c r="AN57" s="5"/>
      <c r="AO57" s="6"/>
      <c r="AP57" s="6"/>
      <c r="AQ57" s="6"/>
      <c r="AR57" s="6"/>
      <c r="AS57" s="6"/>
      <c r="AT57" s="6"/>
      <c r="AU57" s="6"/>
      <c r="AV57" s="6"/>
    </row>
    <row r="58" spans="2:55" s="4" customFormat="1" ht="18" customHeight="1">
      <c r="B58" s="9"/>
      <c r="C58" s="9"/>
      <c r="D58" s="9"/>
      <c r="E58" s="9"/>
      <c r="F58" s="9"/>
      <c r="G58" s="9"/>
      <c r="H58" s="9"/>
      <c r="I58" s="9"/>
      <c r="AL58" s="5"/>
      <c r="AM58" s="5"/>
      <c r="AN58" s="5"/>
      <c r="AO58" s="6"/>
      <c r="AP58" s="6"/>
      <c r="AQ58" s="6"/>
      <c r="AR58" s="6"/>
      <c r="AS58" s="6"/>
      <c r="AT58" s="6"/>
      <c r="AU58" s="6"/>
      <c r="AV58" s="6"/>
    </row>
  </sheetData>
  <sheetProtection algorithmName="SHA-512" hashValue="6jTGYNLy6bE7nsGsQEEAts5oUIJa7wh6WwdPkHSDYbTIlbiiLETgPzz/yC5b/JjPHPGgGwHEC+oAs6IFvNmutQ==" saltValue="BhorElN7ge8khrfUs49YHw==" spinCount="100000" sheet="1" objects="1" scenarios="1"/>
  <mergeCells count="72">
    <mergeCell ref="Y28:AK28"/>
    <mergeCell ref="B27:V27"/>
    <mergeCell ref="W27:X27"/>
    <mergeCell ref="B29:V29"/>
    <mergeCell ref="W29:X29"/>
    <mergeCell ref="B32:V32"/>
    <mergeCell ref="W32:X32"/>
    <mergeCell ref="Y32:AK32"/>
    <mergeCell ref="AL32:AM32"/>
    <mergeCell ref="AL29:AM29"/>
    <mergeCell ref="Y30:AK30"/>
    <mergeCell ref="AL31:AM31"/>
    <mergeCell ref="W31:X31"/>
    <mergeCell ref="Y31:AK31"/>
    <mergeCell ref="B31:V31"/>
    <mergeCell ref="B30:V30"/>
    <mergeCell ref="W30:X30"/>
    <mergeCell ref="AW1:BB1"/>
    <mergeCell ref="AW2:BB2"/>
    <mergeCell ref="AL30:AM30"/>
    <mergeCell ref="AL26:AM26"/>
    <mergeCell ref="AV8:AW8"/>
    <mergeCell ref="AL28:AM28"/>
    <mergeCell ref="AL27:AM27"/>
    <mergeCell ref="A3:BC3"/>
    <mergeCell ref="B6:L6"/>
    <mergeCell ref="N6:V6"/>
    <mergeCell ref="B8:L8"/>
    <mergeCell ref="N8:O8"/>
    <mergeCell ref="P8:T8"/>
    <mergeCell ref="W8:X8"/>
    <mergeCell ref="Y8:AC8"/>
    <mergeCell ref="Y29:AK29"/>
    <mergeCell ref="AW51:AX51"/>
    <mergeCell ref="B51:V51"/>
    <mergeCell ref="W51:AK51"/>
    <mergeCell ref="AL51:AM51"/>
    <mergeCell ref="B45:V45"/>
    <mergeCell ref="W45:AK45"/>
    <mergeCell ref="B47:V47"/>
    <mergeCell ref="W47:AK47"/>
    <mergeCell ref="AL47:AM47"/>
    <mergeCell ref="AW47:AX47"/>
    <mergeCell ref="AW45:AX45"/>
    <mergeCell ref="AL45:AM45"/>
    <mergeCell ref="BD15:BI15"/>
    <mergeCell ref="B10:L10"/>
    <mergeCell ref="N10:V10"/>
    <mergeCell ref="B12:L12"/>
    <mergeCell ref="N12:V12"/>
    <mergeCell ref="B14:L14"/>
    <mergeCell ref="N14:Q14"/>
    <mergeCell ref="U14:AA14"/>
    <mergeCell ref="AB14:AE14"/>
    <mergeCell ref="AI14:AR14"/>
    <mergeCell ref="AS14:AV14"/>
    <mergeCell ref="AF8:AG8"/>
    <mergeCell ref="AH8:AL8"/>
    <mergeCell ref="AO8:AP8"/>
    <mergeCell ref="AQ8:AU8"/>
    <mergeCell ref="B28:V28"/>
    <mergeCell ref="W28:X28"/>
    <mergeCell ref="B24:V24"/>
    <mergeCell ref="W24:AM24"/>
    <mergeCell ref="B25:V25"/>
    <mergeCell ref="W25:X25"/>
    <mergeCell ref="Y25:AK25"/>
    <mergeCell ref="AL25:AM25"/>
    <mergeCell ref="B26:V26"/>
    <mergeCell ref="W26:X26"/>
    <mergeCell ref="Y27:AK27"/>
    <mergeCell ref="Y26:AK26"/>
  </mergeCells>
  <phoneticPr fontId="3"/>
  <conditionalFormatting sqref="N14:Q14">
    <cfRule type="expression" dxfId="73" priority="31">
      <formula>$N$14=""</formula>
    </cfRule>
  </conditionalFormatting>
  <conditionalFormatting sqref="N6:V6">
    <cfRule type="expression" dxfId="72" priority="33">
      <formula>$N$6=""</formula>
    </cfRule>
  </conditionalFormatting>
  <conditionalFormatting sqref="N10:V10">
    <cfRule type="expression" dxfId="71" priority="12">
      <formula>$N$10=""</formula>
    </cfRule>
  </conditionalFormatting>
  <conditionalFormatting sqref="P8:T8 Y8:AC8 AH8:AL8 AQ8:AU8">
    <cfRule type="expression" dxfId="70" priority="32">
      <formula>AND($P$8="",$Y$8="",$AH$8="",$AQ$8="")</formula>
    </cfRule>
  </conditionalFormatting>
  <conditionalFormatting sqref="W47:AK47">
    <cfRule type="expression" dxfId="69" priority="4">
      <formula>$W$47=""</formula>
    </cfRule>
  </conditionalFormatting>
  <conditionalFormatting sqref="Y25:AK25">
    <cfRule type="expression" dxfId="68" priority="11" stopIfTrue="1">
      <formula>$AQ$25="☑"</formula>
    </cfRule>
  </conditionalFormatting>
  <conditionalFormatting sqref="AB14:AE14">
    <cfRule type="expression" dxfId="67" priority="1">
      <formula>$AB$14=""</formula>
    </cfRule>
  </conditionalFormatting>
  <conditionalFormatting sqref="AS14:AV14">
    <cfRule type="expression" dxfId="66" priority="2">
      <formula>$AS$14=""</formula>
    </cfRule>
  </conditionalFormatting>
  <dataValidations count="5">
    <dataValidation type="custom" imeMode="disabled" allowBlank="1" showInputMessage="1" showErrorMessage="1" errorTitle="入力エラー" error="小数点は第二位まで、三位以下切り捨てで入力して下さい。" sqref="N10:V10 P8:T8 Y8:AC8 AH8:AL8 AQ8:AU8 N6:V6" xr:uid="{00000000-0002-0000-0100-000000000000}">
      <formula1>N6-ROUNDDOWN(N6,2)=0</formula1>
    </dataValidation>
    <dataValidation type="list" imeMode="disabled" allowBlank="1" showInputMessage="1" showErrorMessage="1" sqref="N14:Q14" xr:uid="{00000000-0002-0000-0100-000001000000}">
      <formula1>"1,2,3,4,5,6,7,8"</formula1>
    </dataValidation>
    <dataValidation imeMode="disabled" allowBlank="1" showInputMessage="1" showErrorMessage="1" sqref="Y37:AK40 Y25:AK29" xr:uid="{00000000-0002-0000-0100-000005000000}"/>
    <dataValidation type="list" allowBlank="1" showInputMessage="1" showErrorMessage="1" sqref="AB14:AE14" xr:uid="{17847606-25E8-4815-BDF1-AA24ECC1CB00}">
      <formula1>"1,2,3,4"</formula1>
    </dataValidation>
    <dataValidation type="list" allowBlank="1" showInputMessage="1" showErrorMessage="1" sqref="AS14:AV14" xr:uid="{6EEB35C2-F4F3-4B81-ACBA-396D47EA7241}">
      <formula1>"1,2,3,4,5,6,7,8,9,10,11,12,13,14,なし"</formula1>
    </dataValidation>
  </dataValidations>
  <printOptions horizontalCentered="1"/>
  <pageMargins left="0.15748031496062992" right="0.15748031496062992" top="0.39370078740157483" bottom="0" header="0.19685039370078741" footer="0"/>
  <pageSetup paperSize="9" scale="54" orientation="portrait" r:id="rId1"/>
  <headerFooter>
    <oddHeader>&amp;RVERSION 1.0</oddHeader>
  </headerFooter>
  <ignoredErrors>
    <ignoredError sqref="Y25:Y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150"/>
  <sheetViews>
    <sheetView showGridLines="0" showZeros="0" view="pageBreakPreview" zoomScale="55" zoomScaleNormal="75" zoomScaleSheetLayoutView="55" workbookViewId="0"/>
  </sheetViews>
  <sheetFormatPr defaultColWidth="9" defaultRowHeight="13.2"/>
  <cols>
    <col min="1" max="2" width="3.6640625" style="7" customWidth="1"/>
    <col min="3" max="5" width="3.44140625" style="7" customWidth="1"/>
    <col min="6" max="38" width="3.6640625" style="7" customWidth="1"/>
    <col min="39" max="40" width="4.109375" style="7" customWidth="1"/>
    <col min="41" max="43" width="3.44140625" style="7" customWidth="1"/>
    <col min="44" max="45" width="3.6640625" style="7" customWidth="1"/>
    <col min="46" max="51" width="3.44140625" style="7" customWidth="1"/>
    <col min="52" max="65" width="3.6640625" style="7" customWidth="1"/>
    <col min="66" max="72" width="20.6640625" style="7" hidden="1" customWidth="1"/>
    <col min="73" max="85" width="3.6640625" style="7" customWidth="1"/>
    <col min="86" max="16384" width="9" style="7"/>
  </cols>
  <sheetData>
    <row r="1" spans="1:71" ht="19.2">
      <c r="A1" s="40" t="s">
        <v>155</v>
      </c>
      <c r="B1" s="4"/>
      <c r="C1" s="4"/>
      <c r="D1" s="4"/>
      <c r="E1" s="4"/>
      <c r="F1" s="4"/>
      <c r="G1" s="4"/>
      <c r="H1" s="4"/>
      <c r="I1" s="4"/>
      <c r="J1" s="4"/>
      <c r="K1" s="4"/>
      <c r="L1" s="4"/>
      <c r="M1" s="4"/>
      <c r="N1" s="4"/>
      <c r="O1" s="4"/>
      <c r="P1" s="4"/>
      <c r="Q1" s="4"/>
      <c r="R1" s="4"/>
      <c r="S1" s="4"/>
      <c r="T1" s="4"/>
      <c r="U1" s="4"/>
      <c r="V1" s="4"/>
      <c r="W1" s="4"/>
      <c r="X1" s="4"/>
      <c r="Y1" s="4"/>
      <c r="Z1" s="4"/>
      <c r="AA1" s="4"/>
      <c r="AB1" s="4"/>
      <c r="AC1" s="4"/>
      <c r="AD1" s="5"/>
      <c r="AE1" s="5"/>
      <c r="AF1" s="5"/>
      <c r="AG1" s="51"/>
      <c r="AH1" s="51"/>
      <c r="AK1" s="22"/>
      <c r="AL1" s="51"/>
      <c r="AM1" s="51"/>
      <c r="AN1" s="51"/>
      <c r="AO1" s="4"/>
      <c r="AP1" s="4"/>
      <c r="AQ1" s="4"/>
      <c r="AR1" s="51"/>
      <c r="AS1" s="4"/>
      <c r="AT1" s="4"/>
      <c r="AU1" s="4"/>
      <c r="AV1" s="211" t="str">
        <f>'様式第13｜完了実績報告書'!$BR$2</f>
        <v>事業番号</v>
      </c>
      <c r="AW1" s="477">
        <f>'様式第13｜完了実績報告書'!$CA$2</f>
        <v>0</v>
      </c>
      <c r="AX1" s="477"/>
      <c r="AY1" s="477"/>
      <c r="AZ1" s="477"/>
      <c r="BA1" s="477"/>
      <c r="BB1" s="477"/>
      <c r="BC1" s="49"/>
    </row>
    <row r="2" spans="1:71" s="1" customFormat="1" ht="18.75" customHeight="1">
      <c r="A2" s="2"/>
      <c r="B2" s="2"/>
      <c r="AN2" s="117"/>
      <c r="AV2" s="211" t="str">
        <f>'様式第13｜完了実績報告書'!$BZ$3</f>
        <v>補助事業者名</v>
      </c>
      <c r="AW2" s="477">
        <f>'様式第13｜完了実績報告書'!$BD$15</f>
        <v>0</v>
      </c>
      <c r="AX2" s="477"/>
      <c r="AY2" s="477"/>
      <c r="AZ2" s="477"/>
      <c r="BA2" s="477"/>
      <c r="BB2" s="477"/>
      <c r="BC2" s="217"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71" ht="30" customHeight="1">
      <c r="A3" s="592" t="s">
        <v>52</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row>
    <row r="4" spans="1:71" ht="3"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71" ht="21" customHeight="1">
      <c r="A5" s="39" t="s">
        <v>276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9"/>
      <c r="AO5" s="4"/>
      <c r="AP5" s="4"/>
      <c r="AQ5" s="4"/>
      <c r="AR5" s="4"/>
      <c r="AS5" s="4"/>
      <c r="AT5" s="4"/>
      <c r="AU5" s="4"/>
      <c r="AV5" s="4"/>
      <c r="AW5" s="4"/>
      <c r="AX5" s="4"/>
      <c r="AY5" s="4"/>
      <c r="AZ5" s="4"/>
      <c r="BA5" s="4"/>
      <c r="BB5" s="4"/>
      <c r="BC5" s="135" t="s">
        <v>3</v>
      </c>
    </row>
    <row r="6" spans="1:71" ht="21" customHeight="1">
      <c r="A6" s="18"/>
      <c r="B6" s="18"/>
      <c r="C6" s="18"/>
      <c r="D6" s="18"/>
      <c r="E6" s="18"/>
      <c r="F6" s="18"/>
      <c r="G6" s="18"/>
      <c r="H6" s="18"/>
      <c r="I6" s="18"/>
      <c r="J6" s="18"/>
      <c r="K6" s="18"/>
      <c r="L6" s="18"/>
      <c r="M6" s="18"/>
      <c r="N6" s="4"/>
      <c r="O6" s="4"/>
      <c r="P6" s="4"/>
      <c r="Q6" s="4"/>
      <c r="R6" s="4"/>
      <c r="S6" s="4"/>
      <c r="T6" s="4"/>
      <c r="U6" s="4"/>
      <c r="V6" s="4"/>
      <c r="W6" s="4"/>
      <c r="X6" s="4"/>
      <c r="Y6" s="4"/>
      <c r="Z6" s="4"/>
      <c r="AA6" s="4"/>
      <c r="AB6" s="4"/>
      <c r="AC6" s="18"/>
      <c r="AD6" s="18"/>
      <c r="AE6" s="18"/>
      <c r="AF6" s="18"/>
      <c r="AG6" s="18"/>
      <c r="AH6" s="18"/>
      <c r="AI6" s="18"/>
      <c r="AJ6" s="18"/>
      <c r="AK6" s="4"/>
      <c r="AL6" s="4"/>
      <c r="AM6" s="4"/>
      <c r="AN6" s="4"/>
      <c r="AO6" s="4"/>
      <c r="AP6" s="4"/>
      <c r="AQ6" s="4"/>
      <c r="AR6" s="4"/>
      <c r="AS6" s="4"/>
      <c r="AT6" s="4"/>
      <c r="AU6" s="174" t="s">
        <v>94</v>
      </c>
      <c r="AV6" s="603"/>
      <c r="AW6" s="603"/>
      <c r="AX6" s="24" t="s">
        <v>93</v>
      </c>
      <c r="AY6" s="603"/>
      <c r="AZ6" s="603"/>
      <c r="BA6" s="463" t="s">
        <v>92</v>
      </c>
      <c r="BB6" s="463"/>
      <c r="BC6" s="463"/>
    </row>
    <row r="7" spans="1:71" ht="21" customHeight="1">
      <c r="A7" s="214"/>
      <c r="B7" s="215"/>
      <c r="C7" s="205" t="s">
        <v>137</v>
      </c>
      <c r="D7" s="26"/>
      <c r="E7" s="26"/>
      <c r="F7" s="26"/>
      <c r="G7" s="212"/>
      <c r="H7" s="213"/>
      <c r="I7" s="205" t="s">
        <v>177</v>
      </c>
      <c r="J7" s="26"/>
      <c r="K7" s="4"/>
      <c r="L7" s="186"/>
      <c r="M7" s="186"/>
      <c r="AC7" s="186"/>
      <c r="AD7" s="186"/>
      <c r="AE7" s="186"/>
      <c r="AF7" s="186"/>
      <c r="AG7" s="186"/>
      <c r="AH7" s="186"/>
      <c r="AI7" s="186"/>
      <c r="AJ7" s="186"/>
      <c r="AT7" s="523" t="s">
        <v>120</v>
      </c>
      <c r="AU7" s="523"/>
      <c r="AV7" s="523"/>
      <c r="AW7" s="523"/>
      <c r="AX7" s="523"/>
      <c r="AY7" s="523"/>
      <c r="AZ7" s="523"/>
      <c r="BA7" s="523"/>
      <c r="BB7" s="523"/>
      <c r="BC7" s="523"/>
    </row>
    <row r="8" spans="1:71" ht="23.25" customHeight="1" thickBot="1">
      <c r="A8" s="42"/>
      <c r="B8" s="34"/>
      <c r="C8" s="34"/>
      <c r="D8" s="34"/>
      <c r="E8" s="34"/>
      <c r="F8" s="4"/>
      <c r="G8" s="4"/>
      <c r="H8" s="4"/>
      <c r="I8" s="4"/>
      <c r="J8" s="4"/>
      <c r="K8" s="4"/>
      <c r="L8" s="4"/>
      <c r="M8" s="604" t="str">
        <f>IF(COUNTIF(AM10:AN27,"err")&gt;0,"グレードと一致しない番号があります。登録番号を確認して下さい。","")</f>
        <v/>
      </c>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c r="AM8" s="604"/>
      <c r="AN8" s="604"/>
      <c r="AO8" s="604"/>
      <c r="AP8" s="604"/>
      <c r="AQ8" s="604"/>
      <c r="AR8" s="604"/>
      <c r="AS8" s="604"/>
      <c r="AT8" s="524"/>
      <c r="AU8" s="524"/>
      <c r="AV8" s="524"/>
      <c r="AW8" s="524"/>
      <c r="AX8" s="524"/>
      <c r="AY8" s="524"/>
      <c r="AZ8" s="524"/>
      <c r="BA8" s="524"/>
      <c r="BB8" s="524"/>
      <c r="BC8" s="524"/>
      <c r="BP8" s="513" t="s">
        <v>85</v>
      </c>
      <c r="BQ8" s="513"/>
      <c r="BR8" s="513" t="s">
        <v>86</v>
      </c>
      <c r="BS8" s="513" t="s">
        <v>87</v>
      </c>
    </row>
    <row r="9" spans="1:71" ht="46.5" customHeight="1" thickBot="1">
      <c r="A9" s="593" t="s">
        <v>15</v>
      </c>
      <c r="B9" s="594"/>
      <c r="C9" s="595" t="s">
        <v>48</v>
      </c>
      <c r="D9" s="596"/>
      <c r="E9" s="598"/>
      <c r="F9" s="595" t="s">
        <v>11</v>
      </c>
      <c r="G9" s="596"/>
      <c r="H9" s="597"/>
      <c r="I9" s="517" t="s">
        <v>4</v>
      </c>
      <c r="J9" s="596"/>
      <c r="K9" s="596"/>
      <c r="L9" s="597"/>
      <c r="M9" s="517" t="s">
        <v>193</v>
      </c>
      <c r="N9" s="596"/>
      <c r="O9" s="596"/>
      <c r="P9" s="596"/>
      <c r="Q9" s="596"/>
      <c r="R9" s="597"/>
      <c r="S9" s="517" t="s">
        <v>10</v>
      </c>
      <c r="T9" s="596"/>
      <c r="U9" s="596"/>
      <c r="V9" s="596"/>
      <c r="W9" s="596"/>
      <c r="X9" s="596"/>
      <c r="Y9" s="596"/>
      <c r="Z9" s="597"/>
      <c r="AA9" s="517" t="s">
        <v>2</v>
      </c>
      <c r="AB9" s="596"/>
      <c r="AC9" s="596"/>
      <c r="AD9" s="596"/>
      <c r="AE9" s="596"/>
      <c r="AF9" s="596"/>
      <c r="AG9" s="596"/>
      <c r="AH9" s="596"/>
      <c r="AI9" s="596"/>
      <c r="AJ9" s="596"/>
      <c r="AK9" s="596"/>
      <c r="AL9" s="597"/>
      <c r="AM9" s="601" t="s">
        <v>63</v>
      </c>
      <c r="AN9" s="602"/>
      <c r="AO9" s="520" t="s">
        <v>16</v>
      </c>
      <c r="AP9" s="521"/>
      <c r="AQ9" s="522"/>
      <c r="AR9" s="599" t="s">
        <v>128</v>
      </c>
      <c r="AS9" s="600"/>
      <c r="AT9" s="514" t="s">
        <v>17</v>
      </c>
      <c r="AU9" s="515"/>
      <c r="AV9" s="516"/>
      <c r="AW9" s="514" t="s">
        <v>64</v>
      </c>
      <c r="AX9" s="515"/>
      <c r="AY9" s="516"/>
      <c r="AZ9" s="517" t="s">
        <v>129</v>
      </c>
      <c r="BA9" s="518"/>
      <c r="BB9" s="518"/>
      <c r="BC9" s="519"/>
      <c r="BO9" s="164" t="s">
        <v>55</v>
      </c>
      <c r="BP9" s="147" t="s">
        <v>53</v>
      </c>
      <c r="BQ9" s="147" t="s">
        <v>54</v>
      </c>
      <c r="BR9" s="513"/>
      <c r="BS9" s="513"/>
    </row>
    <row r="10" spans="1:71" s="20" customFormat="1" ht="34.5" customHeight="1" thickTop="1">
      <c r="A10" s="620" t="s">
        <v>68</v>
      </c>
      <c r="B10" s="621"/>
      <c r="C10" s="626"/>
      <c r="D10" s="627"/>
      <c r="E10" s="627"/>
      <c r="F10" s="577" t="s">
        <v>65</v>
      </c>
      <c r="G10" s="578"/>
      <c r="H10" s="579"/>
      <c r="I10" s="560"/>
      <c r="J10" s="561"/>
      <c r="K10" s="561"/>
      <c r="L10" s="562"/>
      <c r="M10" s="560"/>
      <c r="N10" s="561"/>
      <c r="O10" s="561"/>
      <c r="P10" s="561"/>
      <c r="Q10" s="561"/>
      <c r="R10" s="562"/>
      <c r="S10" s="580"/>
      <c r="T10" s="581"/>
      <c r="U10" s="581"/>
      <c r="V10" s="581"/>
      <c r="W10" s="581"/>
      <c r="X10" s="581"/>
      <c r="Y10" s="581"/>
      <c r="Z10" s="582"/>
      <c r="AA10" s="580"/>
      <c r="AB10" s="581"/>
      <c r="AC10" s="581"/>
      <c r="AD10" s="581"/>
      <c r="AE10" s="581"/>
      <c r="AF10" s="581"/>
      <c r="AG10" s="581"/>
      <c r="AH10" s="581"/>
      <c r="AI10" s="581"/>
      <c r="AJ10" s="581"/>
      <c r="AK10" s="581"/>
      <c r="AL10" s="582"/>
      <c r="AM10" s="628" t="str">
        <f t="shared" ref="AM10:AM15" si="0">IF(M10="","",IF(AND(LEFT(M10,1)&amp;RIGHT(M10,1)&lt;&gt;"D1",LEFT(M10,1)&amp;RIGHT(M10,1)&lt;&gt;"D2",LEFT(M10,1)&amp;RIGHT(M10,1)&lt;&gt;"D3",LEFT(M10,1)&amp;RIGHT(M10,1)&lt;&gt;"D4"),"err",LEFT(M10,1)&amp;RIGHT(M10,1)))</f>
        <v/>
      </c>
      <c r="AN10" s="629"/>
      <c r="AO10" s="572"/>
      <c r="AP10" s="573"/>
      <c r="AQ10" s="574"/>
      <c r="AR10" s="575"/>
      <c r="AS10" s="576"/>
      <c r="AT10" s="539" t="str">
        <f t="shared" ref="AT10:AT27" si="1">IF(AND(AO10&lt;&gt;"",AR10&lt;&gt;""),ROUNDDOWN(((AR10/AO10)/1000),1),"")</f>
        <v/>
      </c>
      <c r="AU10" s="540"/>
      <c r="AV10" s="541"/>
      <c r="AW10" s="681" t="str">
        <f>IF(AT10="","",SUM(AT10:AV11))</f>
        <v/>
      </c>
      <c r="AX10" s="682"/>
      <c r="AY10" s="683"/>
      <c r="AZ10" s="527"/>
      <c r="BA10" s="528"/>
      <c r="BB10" s="528"/>
      <c r="BC10" s="194" t="s">
        <v>66</v>
      </c>
      <c r="BO10" s="165" t="s">
        <v>56</v>
      </c>
      <c r="BP10" s="146">
        <v>7000</v>
      </c>
      <c r="BQ10" s="146">
        <v>6000</v>
      </c>
      <c r="BR10" s="146">
        <v>8000</v>
      </c>
      <c r="BS10" s="146">
        <v>8500</v>
      </c>
    </row>
    <row r="11" spans="1:71" s="20" customFormat="1" ht="35.1" customHeight="1">
      <c r="A11" s="622"/>
      <c r="B11" s="623"/>
      <c r="C11" s="612"/>
      <c r="D11" s="613"/>
      <c r="E11" s="613"/>
      <c r="F11" s="566" t="s">
        <v>67</v>
      </c>
      <c r="G11" s="567"/>
      <c r="H11" s="568"/>
      <c r="I11" s="583"/>
      <c r="J11" s="584"/>
      <c r="K11" s="584"/>
      <c r="L11" s="585"/>
      <c r="M11" s="583"/>
      <c r="N11" s="584"/>
      <c r="O11" s="584"/>
      <c r="P11" s="584"/>
      <c r="Q11" s="584"/>
      <c r="R11" s="585"/>
      <c r="S11" s="586"/>
      <c r="T11" s="587"/>
      <c r="U11" s="587"/>
      <c r="V11" s="587"/>
      <c r="W11" s="587"/>
      <c r="X11" s="587"/>
      <c r="Y11" s="587"/>
      <c r="Z11" s="588"/>
      <c r="AA11" s="586"/>
      <c r="AB11" s="587"/>
      <c r="AC11" s="587"/>
      <c r="AD11" s="587"/>
      <c r="AE11" s="587"/>
      <c r="AF11" s="587"/>
      <c r="AG11" s="587"/>
      <c r="AH11" s="587"/>
      <c r="AI11" s="587"/>
      <c r="AJ11" s="587"/>
      <c r="AK11" s="587"/>
      <c r="AL11" s="588"/>
      <c r="AM11" s="558" t="str">
        <f t="shared" si="0"/>
        <v/>
      </c>
      <c r="AN11" s="559"/>
      <c r="AO11" s="552"/>
      <c r="AP11" s="553"/>
      <c r="AQ11" s="554"/>
      <c r="AR11" s="545"/>
      <c r="AS11" s="546"/>
      <c r="AT11" s="542" t="str">
        <f t="shared" si="1"/>
        <v/>
      </c>
      <c r="AU11" s="543"/>
      <c r="AV11" s="544"/>
      <c r="AW11" s="534"/>
      <c r="AX11" s="535"/>
      <c r="AY11" s="536"/>
      <c r="AZ11" s="525"/>
      <c r="BA11" s="526"/>
      <c r="BB11" s="526"/>
      <c r="BC11" s="195" t="s">
        <v>66</v>
      </c>
      <c r="BO11" s="165" t="s">
        <v>57</v>
      </c>
      <c r="BP11" s="146">
        <v>6000</v>
      </c>
      <c r="BQ11" s="146">
        <v>5000</v>
      </c>
      <c r="BR11" s="146">
        <v>7000</v>
      </c>
      <c r="BS11" s="146">
        <v>7500</v>
      </c>
    </row>
    <row r="12" spans="1:71" s="20" customFormat="1" ht="35.1" customHeight="1">
      <c r="A12" s="622"/>
      <c r="B12" s="623"/>
      <c r="C12" s="610"/>
      <c r="D12" s="611"/>
      <c r="E12" s="611"/>
      <c r="F12" s="563" t="s">
        <v>65</v>
      </c>
      <c r="G12" s="564"/>
      <c r="H12" s="565"/>
      <c r="I12" s="569"/>
      <c r="J12" s="570"/>
      <c r="K12" s="570"/>
      <c r="L12" s="571"/>
      <c r="M12" s="569"/>
      <c r="N12" s="570"/>
      <c r="O12" s="570"/>
      <c r="P12" s="570"/>
      <c r="Q12" s="570"/>
      <c r="R12" s="571"/>
      <c r="S12" s="589"/>
      <c r="T12" s="590"/>
      <c r="U12" s="590"/>
      <c r="V12" s="590"/>
      <c r="W12" s="590"/>
      <c r="X12" s="590"/>
      <c r="Y12" s="590"/>
      <c r="Z12" s="591"/>
      <c r="AA12" s="589"/>
      <c r="AB12" s="590"/>
      <c r="AC12" s="590"/>
      <c r="AD12" s="590"/>
      <c r="AE12" s="590"/>
      <c r="AF12" s="590"/>
      <c r="AG12" s="590"/>
      <c r="AH12" s="590"/>
      <c r="AI12" s="590"/>
      <c r="AJ12" s="590"/>
      <c r="AK12" s="590"/>
      <c r="AL12" s="591"/>
      <c r="AM12" s="550" t="str">
        <f t="shared" si="0"/>
        <v/>
      </c>
      <c r="AN12" s="551"/>
      <c r="AO12" s="555"/>
      <c r="AP12" s="556"/>
      <c r="AQ12" s="557"/>
      <c r="AR12" s="537"/>
      <c r="AS12" s="538"/>
      <c r="AT12" s="547" t="str">
        <f t="shared" si="1"/>
        <v/>
      </c>
      <c r="AU12" s="548"/>
      <c r="AV12" s="549"/>
      <c r="AW12" s="531" t="str">
        <f>IF(AT12="","",SUM(AT12:AV13))</f>
        <v/>
      </c>
      <c r="AX12" s="532"/>
      <c r="AY12" s="533"/>
      <c r="AZ12" s="529"/>
      <c r="BA12" s="530"/>
      <c r="BB12" s="530"/>
      <c r="BC12" s="196" t="s">
        <v>66</v>
      </c>
      <c r="BO12" s="165" t="s">
        <v>58</v>
      </c>
      <c r="BP12" s="146">
        <v>5000</v>
      </c>
      <c r="BQ12" s="146">
        <v>4000</v>
      </c>
      <c r="BR12" s="146">
        <v>6000</v>
      </c>
      <c r="BS12" s="146">
        <v>6500</v>
      </c>
    </row>
    <row r="13" spans="1:71" s="20" customFormat="1" ht="35.1" customHeight="1">
      <c r="A13" s="622"/>
      <c r="B13" s="623"/>
      <c r="C13" s="612"/>
      <c r="D13" s="613"/>
      <c r="E13" s="613"/>
      <c r="F13" s="566" t="s">
        <v>67</v>
      </c>
      <c r="G13" s="567"/>
      <c r="H13" s="568"/>
      <c r="I13" s="583"/>
      <c r="J13" s="584"/>
      <c r="K13" s="584"/>
      <c r="L13" s="585"/>
      <c r="M13" s="583"/>
      <c r="N13" s="584"/>
      <c r="O13" s="584"/>
      <c r="P13" s="584"/>
      <c r="Q13" s="584"/>
      <c r="R13" s="585"/>
      <c r="S13" s="586"/>
      <c r="T13" s="587"/>
      <c r="U13" s="587"/>
      <c r="V13" s="587"/>
      <c r="W13" s="587"/>
      <c r="X13" s="587"/>
      <c r="Y13" s="587"/>
      <c r="Z13" s="588"/>
      <c r="AA13" s="586"/>
      <c r="AB13" s="587"/>
      <c r="AC13" s="587"/>
      <c r="AD13" s="587"/>
      <c r="AE13" s="587"/>
      <c r="AF13" s="587"/>
      <c r="AG13" s="587"/>
      <c r="AH13" s="587"/>
      <c r="AI13" s="587"/>
      <c r="AJ13" s="587"/>
      <c r="AK13" s="587"/>
      <c r="AL13" s="588"/>
      <c r="AM13" s="558" t="str">
        <f t="shared" si="0"/>
        <v/>
      </c>
      <c r="AN13" s="559"/>
      <c r="AO13" s="552"/>
      <c r="AP13" s="553"/>
      <c r="AQ13" s="554"/>
      <c r="AR13" s="545"/>
      <c r="AS13" s="546"/>
      <c r="AT13" s="542" t="str">
        <f t="shared" si="1"/>
        <v/>
      </c>
      <c r="AU13" s="543"/>
      <c r="AV13" s="544"/>
      <c r="AW13" s="534"/>
      <c r="AX13" s="535"/>
      <c r="AY13" s="536"/>
      <c r="AZ13" s="525"/>
      <c r="BA13" s="526"/>
      <c r="BB13" s="526"/>
      <c r="BC13" s="195" t="s">
        <v>66</v>
      </c>
      <c r="BO13" s="165" t="s">
        <v>59</v>
      </c>
      <c r="BP13" s="146">
        <v>4000</v>
      </c>
      <c r="BQ13" s="146">
        <v>3000</v>
      </c>
      <c r="BR13" s="146"/>
      <c r="BS13" s="146"/>
    </row>
    <row r="14" spans="1:71" s="20" customFormat="1" ht="35.1" customHeight="1">
      <c r="A14" s="622"/>
      <c r="B14" s="623"/>
      <c r="C14" s="610"/>
      <c r="D14" s="611"/>
      <c r="E14" s="611"/>
      <c r="F14" s="563" t="s">
        <v>65</v>
      </c>
      <c r="G14" s="564"/>
      <c r="H14" s="565"/>
      <c r="I14" s="569"/>
      <c r="J14" s="570"/>
      <c r="K14" s="570"/>
      <c r="L14" s="571"/>
      <c r="M14" s="569"/>
      <c r="N14" s="570"/>
      <c r="O14" s="570"/>
      <c r="P14" s="570"/>
      <c r="Q14" s="570"/>
      <c r="R14" s="571"/>
      <c r="S14" s="589"/>
      <c r="T14" s="590"/>
      <c r="U14" s="590"/>
      <c r="V14" s="590"/>
      <c r="W14" s="590"/>
      <c r="X14" s="590"/>
      <c r="Y14" s="590"/>
      <c r="Z14" s="591"/>
      <c r="AA14" s="589"/>
      <c r="AB14" s="590"/>
      <c r="AC14" s="590"/>
      <c r="AD14" s="590"/>
      <c r="AE14" s="590"/>
      <c r="AF14" s="590"/>
      <c r="AG14" s="590"/>
      <c r="AH14" s="590"/>
      <c r="AI14" s="590"/>
      <c r="AJ14" s="590"/>
      <c r="AK14" s="590"/>
      <c r="AL14" s="591"/>
      <c r="AM14" s="550" t="str">
        <f t="shared" si="0"/>
        <v/>
      </c>
      <c r="AN14" s="551"/>
      <c r="AO14" s="555"/>
      <c r="AP14" s="556"/>
      <c r="AQ14" s="557"/>
      <c r="AR14" s="537"/>
      <c r="AS14" s="538"/>
      <c r="AT14" s="547" t="str">
        <f t="shared" si="1"/>
        <v/>
      </c>
      <c r="AU14" s="548"/>
      <c r="AV14" s="549"/>
      <c r="AW14" s="531" t="str">
        <f>IF(AT14="","",SUM(AT14:AV15))</f>
        <v/>
      </c>
      <c r="AX14" s="532"/>
      <c r="AY14" s="533"/>
      <c r="AZ14" s="529"/>
      <c r="BA14" s="530"/>
      <c r="BB14" s="530"/>
      <c r="BC14" s="197" t="s">
        <v>66</v>
      </c>
    </row>
    <row r="15" spans="1:71" s="20" customFormat="1" ht="35.1" customHeight="1">
      <c r="A15" s="624"/>
      <c r="B15" s="625"/>
      <c r="C15" s="612"/>
      <c r="D15" s="613"/>
      <c r="E15" s="613"/>
      <c r="F15" s="566" t="s">
        <v>67</v>
      </c>
      <c r="G15" s="567"/>
      <c r="H15" s="568"/>
      <c r="I15" s="583"/>
      <c r="J15" s="584"/>
      <c r="K15" s="584"/>
      <c r="L15" s="585"/>
      <c r="M15" s="583"/>
      <c r="N15" s="584"/>
      <c r="O15" s="584"/>
      <c r="P15" s="584"/>
      <c r="Q15" s="584"/>
      <c r="R15" s="585"/>
      <c r="S15" s="586"/>
      <c r="T15" s="587"/>
      <c r="U15" s="587"/>
      <c r="V15" s="587"/>
      <c r="W15" s="587"/>
      <c r="X15" s="587"/>
      <c r="Y15" s="587"/>
      <c r="Z15" s="588"/>
      <c r="AA15" s="586"/>
      <c r="AB15" s="587"/>
      <c r="AC15" s="587"/>
      <c r="AD15" s="587"/>
      <c r="AE15" s="587"/>
      <c r="AF15" s="587"/>
      <c r="AG15" s="587"/>
      <c r="AH15" s="587"/>
      <c r="AI15" s="587"/>
      <c r="AJ15" s="587"/>
      <c r="AK15" s="587"/>
      <c r="AL15" s="588"/>
      <c r="AM15" s="558" t="str">
        <f t="shared" si="0"/>
        <v/>
      </c>
      <c r="AN15" s="559"/>
      <c r="AO15" s="552"/>
      <c r="AP15" s="553"/>
      <c r="AQ15" s="554"/>
      <c r="AR15" s="545"/>
      <c r="AS15" s="546"/>
      <c r="AT15" s="542" t="str">
        <f t="shared" si="1"/>
        <v/>
      </c>
      <c r="AU15" s="543"/>
      <c r="AV15" s="544"/>
      <c r="AW15" s="534"/>
      <c r="AX15" s="535"/>
      <c r="AY15" s="536"/>
      <c r="AZ15" s="525"/>
      <c r="BA15" s="526"/>
      <c r="BB15" s="526"/>
      <c r="BC15" s="198" t="s">
        <v>66</v>
      </c>
    </row>
    <row r="16" spans="1:71" s="20" customFormat="1" ht="35.1" customHeight="1">
      <c r="A16" s="630" t="s">
        <v>69</v>
      </c>
      <c r="B16" s="631"/>
      <c r="C16" s="610"/>
      <c r="D16" s="611"/>
      <c r="E16" s="611"/>
      <c r="F16" s="563" t="s">
        <v>65</v>
      </c>
      <c r="G16" s="564"/>
      <c r="H16" s="565"/>
      <c r="I16" s="569"/>
      <c r="J16" s="570"/>
      <c r="K16" s="570"/>
      <c r="L16" s="571"/>
      <c r="M16" s="569"/>
      <c r="N16" s="570"/>
      <c r="O16" s="570"/>
      <c r="P16" s="570"/>
      <c r="Q16" s="570"/>
      <c r="R16" s="571"/>
      <c r="S16" s="589"/>
      <c r="T16" s="590"/>
      <c r="U16" s="590"/>
      <c r="V16" s="590"/>
      <c r="W16" s="590"/>
      <c r="X16" s="590"/>
      <c r="Y16" s="590"/>
      <c r="Z16" s="591"/>
      <c r="AA16" s="589"/>
      <c r="AB16" s="590"/>
      <c r="AC16" s="590"/>
      <c r="AD16" s="590"/>
      <c r="AE16" s="590"/>
      <c r="AF16" s="590"/>
      <c r="AG16" s="590"/>
      <c r="AH16" s="590"/>
      <c r="AI16" s="590"/>
      <c r="AJ16" s="590"/>
      <c r="AK16" s="590"/>
      <c r="AL16" s="591"/>
      <c r="AM16" s="550" t="str">
        <f>IF(M16="","",IF(AND(LEFT(M16,1)&amp;RIGHT(M16,1)&lt;&gt;"D1",LEFT(M16,1)&amp;RIGHT(M16,1)&lt;&gt;"D2",LEFT(M16,1)&amp;RIGHT(M16,1)&lt;&gt;"D3"),"err",LEFT(M16,1)&amp;RIGHT(M16,1)))</f>
        <v/>
      </c>
      <c r="AN16" s="551"/>
      <c r="AO16" s="555"/>
      <c r="AP16" s="556"/>
      <c r="AQ16" s="557"/>
      <c r="AR16" s="537"/>
      <c r="AS16" s="538"/>
      <c r="AT16" s="547" t="str">
        <f t="shared" si="1"/>
        <v/>
      </c>
      <c r="AU16" s="548"/>
      <c r="AV16" s="549"/>
      <c r="AW16" s="531" t="str">
        <f>IF(AT16="","",SUM(AT16:AV17))</f>
        <v/>
      </c>
      <c r="AX16" s="532"/>
      <c r="AY16" s="533"/>
      <c r="AZ16" s="529"/>
      <c r="BA16" s="530"/>
      <c r="BB16" s="530"/>
      <c r="BC16" s="196" t="s">
        <v>66</v>
      </c>
    </row>
    <row r="17" spans="1:55" s="20" customFormat="1" ht="34.5" customHeight="1">
      <c r="A17" s="632"/>
      <c r="B17" s="633"/>
      <c r="C17" s="612"/>
      <c r="D17" s="613"/>
      <c r="E17" s="613"/>
      <c r="F17" s="566" t="s">
        <v>67</v>
      </c>
      <c r="G17" s="567"/>
      <c r="H17" s="568"/>
      <c r="I17" s="583"/>
      <c r="J17" s="584"/>
      <c r="K17" s="584"/>
      <c r="L17" s="585"/>
      <c r="M17" s="583"/>
      <c r="N17" s="584"/>
      <c r="O17" s="584"/>
      <c r="P17" s="584"/>
      <c r="Q17" s="584"/>
      <c r="R17" s="585"/>
      <c r="S17" s="586"/>
      <c r="T17" s="587"/>
      <c r="U17" s="587"/>
      <c r="V17" s="587"/>
      <c r="W17" s="587"/>
      <c r="X17" s="587"/>
      <c r="Y17" s="587"/>
      <c r="Z17" s="588"/>
      <c r="AA17" s="586"/>
      <c r="AB17" s="587"/>
      <c r="AC17" s="587"/>
      <c r="AD17" s="587"/>
      <c r="AE17" s="587"/>
      <c r="AF17" s="587"/>
      <c r="AG17" s="587"/>
      <c r="AH17" s="587"/>
      <c r="AI17" s="587"/>
      <c r="AJ17" s="587"/>
      <c r="AK17" s="587"/>
      <c r="AL17" s="588"/>
      <c r="AM17" s="558" t="str">
        <f t="shared" ref="AM17:AM27" si="2">IF(M17="","",IF(AND(LEFT(M17,1)&amp;RIGHT(M17,1)&lt;&gt;"D1",LEFT(M17,1)&amp;RIGHT(M17,1)&lt;&gt;"D2",LEFT(M17,1)&amp;RIGHT(M17,1)&lt;&gt;"D3"),"err",LEFT(M17,1)&amp;RIGHT(M17,1)))</f>
        <v/>
      </c>
      <c r="AN17" s="559"/>
      <c r="AO17" s="552"/>
      <c r="AP17" s="553"/>
      <c r="AQ17" s="554"/>
      <c r="AR17" s="545"/>
      <c r="AS17" s="546"/>
      <c r="AT17" s="542" t="str">
        <f t="shared" si="1"/>
        <v/>
      </c>
      <c r="AU17" s="543"/>
      <c r="AV17" s="544"/>
      <c r="AW17" s="534"/>
      <c r="AX17" s="535"/>
      <c r="AY17" s="536"/>
      <c r="AZ17" s="525"/>
      <c r="BA17" s="526"/>
      <c r="BB17" s="526"/>
      <c r="BC17" s="195" t="s">
        <v>66</v>
      </c>
    </row>
    <row r="18" spans="1:55" s="20" customFormat="1" ht="35.1" customHeight="1">
      <c r="A18" s="632"/>
      <c r="B18" s="633"/>
      <c r="C18" s="610"/>
      <c r="D18" s="611"/>
      <c r="E18" s="611"/>
      <c r="F18" s="563" t="s">
        <v>65</v>
      </c>
      <c r="G18" s="564"/>
      <c r="H18" s="565"/>
      <c r="I18" s="569"/>
      <c r="J18" s="570"/>
      <c r="K18" s="570"/>
      <c r="L18" s="571"/>
      <c r="M18" s="569"/>
      <c r="N18" s="570"/>
      <c r="O18" s="570"/>
      <c r="P18" s="570"/>
      <c r="Q18" s="570"/>
      <c r="R18" s="571"/>
      <c r="S18" s="589"/>
      <c r="T18" s="590"/>
      <c r="U18" s="590"/>
      <c r="V18" s="590"/>
      <c r="W18" s="590"/>
      <c r="X18" s="590"/>
      <c r="Y18" s="590"/>
      <c r="Z18" s="591"/>
      <c r="AA18" s="589"/>
      <c r="AB18" s="590"/>
      <c r="AC18" s="590"/>
      <c r="AD18" s="590"/>
      <c r="AE18" s="590"/>
      <c r="AF18" s="590"/>
      <c r="AG18" s="590"/>
      <c r="AH18" s="590"/>
      <c r="AI18" s="590"/>
      <c r="AJ18" s="590"/>
      <c r="AK18" s="590"/>
      <c r="AL18" s="591"/>
      <c r="AM18" s="550" t="str">
        <f t="shared" si="2"/>
        <v/>
      </c>
      <c r="AN18" s="551"/>
      <c r="AO18" s="555"/>
      <c r="AP18" s="556"/>
      <c r="AQ18" s="557"/>
      <c r="AR18" s="537"/>
      <c r="AS18" s="538"/>
      <c r="AT18" s="547" t="str">
        <f t="shared" si="1"/>
        <v/>
      </c>
      <c r="AU18" s="548"/>
      <c r="AV18" s="549"/>
      <c r="AW18" s="531" t="str">
        <f>IF(AT18="","",SUM(AT18:AV19))</f>
        <v/>
      </c>
      <c r="AX18" s="532"/>
      <c r="AY18" s="533"/>
      <c r="AZ18" s="529"/>
      <c r="BA18" s="530"/>
      <c r="BB18" s="530"/>
      <c r="BC18" s="196" t="s">
        <v>66</v>
      </c>
    </row>
    <row r="19" spans="1:55" s="20" customFormat="1" ht="35.1" customHeight="1">
      <c r="A19" s="632"/>
      <c r="B19" s="633"/>
      <c r="C19" s="612"/>
      <c r="D19" s="613"/>
      <c r="E19" s="613"/>
      <c r="F19" s="566" t="s">
        <v>67</v>
      </c>
      <c r="G19" s="567"/>
      <c r="H19" s="568"/>
      <c r="I19" s="583"/>
      <c r="J19" s="584"/>
      <c r="K19" s="584"/>
      <c r="L19" s="585"/>
      <c r="M19" s="583"/>
      <c r="N19" s="584"/>
      <c r="O19" s="584"/>
      <c r="P19" s="584"/>
      <c r="Q19" s="584"/>
      <c r="R19" s="585"/>
      <c r="S19" s="586"/>
      <c r="T19" s="587"/>
      <c r="U19" s="587"/>
      <c r="V19" s="587"/>
      <c r="W19" s="587"/>
      <c r="X19" s="587"/>
      <c r="Y19" s="587"/>
      <c r="Z19" s="588"/>
      <c r="AA19" s="586"/>
      <c r="AB19" s="587"/>
      <c r="AC19" s="587"/>
      <c r="AD19" s="587"/>
      <c r="AE19" s="587"/>
      <c r="AF19" s="587"/>
      <c r="AG19" s="587"/>
      <c r="AH19" s="587"/>
      <c r="AI19" s="587"/>
      <c r="AJ19" s="587"/>
      <c r="AK19" s="587"/>
      <c r="AL19" s="588"/>
      <c r="AM19" s="558" t="str">
        <f t="shared" si="2"/>
        <v/>
      </c>
      <c r="AN19" s="559"/>
      <c r="AO19" s="552"/>
      <c r="AP19" s="553"/>
      <c r="AQ19" s="554"/>
      <c r="AR19" s="545"/>
      <c r="AS19" s="546"/>
      <c r="AT19" s="542" t="str">
        <f t="shared" si="1"/>
        <v/>
      </c>
      <c r="AU19" s="543"/>
      <c r="AV19" s="544"/>
      <c r="AW19" s="534"/>
      <c r="AX19" s="535"/>
      <c r="AY19" s="536"/>
      <c r="AZ19" s="525"/>
      <c r="BA19" s="526"/>
      <c r="BB19" s="526"/>
      <c r="BC19" s="195" t="s">
        <v>66</v>
      </c>
    </row>
    <row r="20" spans="1:55" s="20" customFormat="1" ht="35.1" customHeight="1">
      <c r="A20" s="632"/>
      <c r="B20" s="633"/>
      <c r="C20" s="610"/>
      <c r="D20" s="611"/>
      <c r="E20" s="611"/>
      <c r="F20" s="563" t="s">
        <v>65</v>
      </c>
      <c r="G20" s="564"/>
      <c r="H20" s="565"/>
      <c r="I20" s="569"/>
      <c r="J20" s="570"/>
      <c r="K20" s="570"/>
      <c r="L20" s="571"/>
      <c r="M20" s="569"/>
      <c r="N20" s="570"/>
      <c r="O20" s="570"/>
      <c r="P20" s="570"/>
      <c r="Q20" s="570"/>
      <c r="R20" s="571"/>
      <c r="S20" s="589"/>
      <c r="T20" s="590"/>
      <c r="U20" s="590"/>
      <c r="V20" s="590"/>
      <c r="W20" s="590"/>
      <c r="X20" s="590"/>
      <c r="Y20" s="590"/>
      <c r="Z20" s="591"/>
      <c r="AA20" s="589"/>
      <c r="AB20" s="590"/>
      <c r="AC20" s="590"/>
      <c r="AD20" s="590"/>
      <c r="AE20" s="590"/>
      <c r="AF20" s="590"/>
      <c r="AG20" s="590"/>
      <c r="AH20" s="590"/>
      <c r="AI20" s="590"/>
      <c r="AJ20" s="590"/>
      <c r="AK20" s="590"/>
      <c r="AL20" s="591"/>
      <c r="AM20" s="550" t="str">
        <f t="shared" si="2"/>
        <v/>
      </c>
      <c r="AN20" s="551"/>
      <c r="AO20" s="555"/>
      <c r="AP20" s="556"/>
      <c r="AQ20" s="557"/>
      <c r="AR20" s="537"/>
      <c r="AS20" s="538"/>
      <c r="AT20" s="547" t="str">
        <f t="shared" si="1"/>
        <v/>
      </c>
      <c r="AU20" s="548"/>
      <c r="AV20" s="549"/>
      <c r="AW20" s="531" t="str">
        <f>IF(AT20="","",SUM(AT20:AV21))</f>
        <v/>
      </c>
      <c r="AX20" s="532"/>
      <c r="AY20" s="533"/>
      <c r="AZ20" s="529"/>
      <c r="BA20" s="530"/>
      <c r="BB20" s="530"/>
      <c r="BC20" s="197" t="s">
        <v>66</v>
      </c>
    </row>
    <row r="21" spans="1:55" s="20" customFormat="1" ht="35.1" customHeight="1">
      <c r="A21" s="634"/>
      <c r="B21" s="635"/>
      <c r="C21" s="612"/>
      <c r="D21" s="613"/>
      <c r="E21" s="613"/>
      <c r="F21" s="566" t="s">
        <v>67</v>
      </c>
      <c r="G21" s="567"/>
      <c r="H21" s="568"/>
      <c r="I21" s="583"/>
      <c r="J21" s="584"/>
      <c r="K21" s="584"/>
      <c r="L21" s="585"/>
      <c r="M21" s="583"/>
      <c r="N21" s="584"/>
      <c r="O21" s="584"/>
      <c r="P21" s="584"/>
      <c r="Q21" s="584"/>
      <c r="R21" s="585"/>
      <c r="S21" s="586"/>
      <c r="T21" s="587"/>
      <c r="U21" s="587"/>
      <c r="V21" s="587"/>
      <c r="W21" s="587"/>
      <c r="X21" s="587"/>
      <c r="Y21" s="587"/>
      <c r="Z21" s="588"/>
      <c r="AA21" s="586"/>
      <c r="AB21" s="587"/>
      <c r="AC21" s="587"/>
      <c r="AD21" s="587"/>
      <c r="AE21" s="587"/>
      <c r="AF21" s="587"/>
      <c r="AG21" s="587"/>
      <c r="AH21" s="587"/>
      <c r="AI21" s="587"/>
      <c r="AJ21" s="587"/>
      <c r="AK21" s="587"/>
      <c r="AL21" s="588"/>
      <c r="AM21" s="558" t="str">
        <f t="shared" si="2"/>
        <v/>
      </c>
      <c r="AN21" s="559"/>
      <c r="AO21" s="552"/>
      <c r="AP21" s="553"/>
      <c r="AQ21" s="554"/>
      <c r="AR21" s="545"/>
      <c r="AS21" s="546"/>
      <c r="AT21" s="542" t="str">
        <f t="shared" si="1"/>
        <v/>
      </c>
      <c r="AU21" s="543"/>
      <c r="AV21" s="544"/>
      <c r="AW21" s="534"/>
      <c r="AX21" s="535"/>
      <c r="AY21" s="536"/>
      <c r="AZ21" s="525"/>
      <c r="BA21" s="526"/>
      <c r="BB21" s="526"/>
      <c r="BC21" s="195" t="s">
        <v>66</v>
      </c>
    </row>
    <row r="22" spans="1:55" s="20" customFormat="1" ht="35.1" customHeight="1">
      <c r="A22" s="630" t="s">
        <v>70</v>
      </c>
      <c r="B22" s="631"/>
      <c r="C22" s="610"/>
      <c r="D22" s="611"/>
      <c r="E22" s="611"/>
      <c r="F22" s="563" t="s">
        <v>65</v>
      </c>
      <c r="G22" s="564"/>
      <c r="H22" s="565"/>
      <c r="I22" s="569"/>
      <c r="J22" s="570"/>
      <c r="K22" s="570"/>
      <c r="L22" s="571"/>
      <c r="M22" s="569"/>
      <c r="N22" s="570"/>
      <c r="O22" s="570"/>
      <c r="P22" s="570"/>
      <c r="Q22" s="570"/>
      <c r="R22" s="571"/>
      <c r="S22" s="589"/>
      <c r="T22" s="590"/>
      <c r="U22" s="590"/>
      <c r="V22" s="590"/>
      <c r="W22" s="590"/>
      <c r="X22" s="590"/>
      <c r="Y22" s="590"/>
      <c r="Z22" s="591"/>
      <c r="AA22" s="589"/>
      <c r="AB22" s="590"/>
      <c r="AC22" s="590"/>
      <c r="AD22" s="590"/>
      <c r="AE22" s="590"/>
      <c r="AF22" s="590"/>
      <c r="AG22" s="590"/>
      <c r="AH22" s="590"/>
      <c r="AI22" s="590"/>
      <c r="AJ22" s="590"/>
      <c r="AK22" s="590"/>
      <c r="AL22" s="591"/>
      <c r="AM22" s="550" t="str">
        <f t="shared" si="2"/>
        <v/>
      </c>
      <c r="AN22" s="551"/>
      <c r="AO22" s="555"/>
      <c r="AP22" s="556"/>
      <c r="AQ22" s="557"/>
      <c r="AR22" s="537"/>
      <c r="AS22" s="538"/>
      <c r="AT22" s="547" t="str">
        <f t="shared" si="1"/>
        <v/>
      </c>
      <c r="AU22" s="548"/>
      <c r="AV22" s="549"/>
      <c r="AW22" s="531" t="str">
        <f>IF(AT22="","",SUM(AT22:AV23))</f>
        <v/>
      </c>
      <c r="AX22" s="532"/>
      <c r="AY22" s="533"/>
      <c r="AZ22" s="529"/>
      <c r="BA22" s="530"/>
      <c r="BB22" s="530"/>
      <c r="BC22" s="197" t="s">
        <v>66</v>
      </c>
    </row>
    <row r="23" spans="1:55" s="20" customFormat="1" ht="35.1" customHeight="1">
      <c r="A23" s="632"/>
      <c r="B23" s="633"/>
      <c r="C23" s="612"/>
      <c r="D23" s="613"/>
      <c r="E23" s="613"/>
      <c r="F23" s="566" t="s">
        <v>67</v>
      </c>
      <c r="G23" s="567"/>
      <c r="H23" s="568"/>
      <c r="I23" s="583"/>
      <c r="J23" s="584"/>
      <c r="K23" s="584"/>
      <c r="L23" s="585"/>
      <c r="M23" s="583"/>
      <c r="N23" s="584"/>
      <c r="O23" s="584"/>
      <c r="P23" s="584"/>
      <c r="Q23" s="584"/>
      <c r="R23" s="585"/>
      <c r="S23" s="586"/>
      <c r="T23" s="587"/>
      <c r="U23" s="587"/>
      <c r="V23" s="587"/>
      <c r="W23" s="587"/>
      <c r="X23" s="587"/>
      <c r="Y23" s="587"/>
      <c r="Z23" s="588"/>
      <c r="AA23" s="586"/>
      <c r="AB23" s="587"/>
      <c r="AC23" s="587"/>
      <c r="AD23" s="587"/>
      <c r="AE23" s="587"/>
      <c r="AF23" s="587"/>
      <c r="AG23" s="587"/>
      <c r="AH23" s="587"/>
      <c r="AI23" s="587"/>
      <c r="AJ23" s="587"/>
      <c r="AK23" s="587"/>
      <c r="AL23" s="588"/>
      <c r="AM23" s="558" t="str">
        <f t="shared" si="2"/>
        <v/>
      </c>
      <c r="AN23" s="559"/>
      <c r="AO23" s="552"/>
      <c r="AP23" s="553"/>
      <c r="AQ23" s="554"/>
      <c r="AR23" s="545"/>
      <c r="AS23" s="546"/>
      <c r="AT23" s="542" t="str">
        <f t="shared" si="1"/>
        <v/>
      </c>
      <c r="AU23" s="543"/>
      <c r="AV23" s="544"/>
      <c r="AW23" s="534"/>
      <c r="AX23" s="535"/>
      <c r="AY23" s="536"/>
      <c r="AZ23" s="525"/>
      <c r="BA23" s="526"/>
      <c r="BB23" s="526"/>
      <c r="BC23" s="195" t="s">
        <v>66</v>
      </c>
    </row>
    <row r="24" spans="1:55" s="20" customFormat="1" ht="34.5" customHeight="1">
      <c r="A24" s="632"/>
      <c r="B24" s="633"/>
      <c r="C24" s="610"/>
      <c r="D24" s="611"/>
      <c r="E24" s="611"/>
      <c r="F24" s="563" t="s">
        <v>65</v>
      </c>
      <c r="G24" s="564"/>
      <c r="H24" s="565"/>
      <c r="I24" s="569"/>
      <c r="J24" s="570"/>
      <c r="K24" s="570"/>
      <c r="L24" s="571"/>
      <c r="M24" s="569"/>
      <c r="N24" s="570"/>
      <c r="O24" s="570"/>
      <c r="P24" s="570"/>
      <c r="Q24" s="570"/>
      <c r="R24" s="571"/>
      <c r="S24" s="589"/>
      <c r="T24" s="590"/>
      <c r="U24" s="590"/>
      <c r="V24" s="590"/>
      <c r="W24" s="590"/>
      <c r="X24" s="590"/>
      <c r="Y24" s="590"/>
      <c r="Z24" s="591"/>
      <c r="AA24" s="589"/>
      <c r="AB24" s="590"/>
      <c r="AC24" s="590"/>
      <c r="AD24" s="590"/>
      <c r="AE24" s="590"/>
      <c r="AF24" s="590"/>
      <c r="AG24" s="590"/>
      <c r="AH24" s="590"/>
      <c r="AI24" s="590"/>
      <c r="AJ24" s="590"/>
      <c r="AK24" s="590"/>
      <c r="AL24" s="591"/>
      <c r="AM24" s="550" t="str">
        <f t="shared" si="2"/>
        <v/>
      </c>
      <c r="AN24" s="551"/>
      <c r="AO24" s="555"/>
      <c r="AP24" s="556"/>
      <c r="AQ24" s="557"/>
      <c r="AR24" s="537"/>
      <c r="AS24" s="538"/>
      <c r="AT24" s="547" t="str">
        <f t="shared" si="1"/>
        <v/>
      </c>
      <c r="AU24" s="548"/>
      <c r="AV24" s="549"/>
      <c r="AW24" s="531" t="str">
        <f>IF(AT24="","",SUM(AT24:AV25))</f>
        <v/>
      </c>
      <c r="AX24" s="532"/>
      <c r="AY24" s="533"/>
      <c r="AZ24" s="529"/>
      <c r="BA24" s="530"/>
      <c r="BB24" s="530"/>
      <c r="BC24" s="196" t="s">
        <v>66</v>
      </c>
    </row>
    <row r="25" spans="1:55" s="20" customFormat="1" ht="35.1" customHeight="1">
      <c r="A25" s="632"/>
      <c r="B25" s="633"/>
      <c r="C25" s="612"/>
      <c r="D25" s="613"/>
      <c r="E25" s="613"/>
      <c r="F25" s="566" t="s">
        <v>67</v>
      </c>
      <c r="G25" s="567"/>
      <c r="H25" s="568"/>
      <c r="I25" s="583"/>
      <c r="J25" s="584"/>
      <c r="K25" s="584"/>
      <c r="L25" s="585"/>
      <c r="M25" s="583"/>
      <c r="N25" s="584"/>
      <c r="O25" s="584"/>
      <c r="P25" s="584"/>
      <c r="Q25" s="584"/>
      <c r="R25" s="585"/>
      <c r="S25" s="586"/>
      <c r="T25" s="587"/>
      <c r="U25" s="587"/>
      <c r="V25" s="587"/>
      <c r="W25" s="587"/>
      <c r="X25" s="587"/>
      <c r="Y25" s="587"/>
      <c r="Z25" s="588"/>
      <c r="AA25" s="586"/>
      <c r="AB25" s="587"/>
      <c r="AC25" s="587"/>
      <c r="AD25" s="587"/>
      <c r="AE25" s="587"/>
      <c r="AF25" s="587"/>
      <c r="AG25" s="587"/>
      <c r="AH25" s="587"/>
      <c r="AI25" s="587"/>
      <c r="AJ25" s="587"/>
      <c r="AK25" s="587"/>
      <c r="AL25" s="588"/>
      <c r="AM25" s="558" t="str">
        <f t="shared" si="2"/>
        <v/>
      </c>
      <c r="AN25" s="559"/>
      <c r="AO25" s="552"/>
      <c r="AP25" s="553"/>
      <c r="AQ25" s="554"/>
      <c r="AR25" s="545"/>
      <c r="AS25" s="546"/>
      <c r="AT25" s="542" t="str">
        <f t="shared" si="1"/>
        <v/>
      </c>
      <c r="AU25" s="543"/>
      <c r="AV25" s="544"/>
      <c r="AW25" s="534"/>
      <c r="AX25" s="535"/>
      <c r="AY25" s="536"/>
      <c r="AZ25" s="525"/>
      <c r="BA25" s="526"/>
      <c r="BB25" s="526"/>
      <c r="BC25" s="195" t="s">
        <v>66</v>
      </c>
    </row>
    <row r="26" spans="1:55" s="20" customFormat="1" ht="35.1" customHeight="1">
      <c r="A26" s="632"/>
      <c r="B26" s="633"/>
      <c r="C26" s="610"/>
      <c r="D26" s="611"/>
      <c r="E26" s="611"/>
      <c r="F26" s="563" t="s">
        <v>65</v>
      </c>
      <c r="G26" s="564"/>
      <c r="H26" s="565"/>
      <c r="I26" s="569"/>
      <c r="J26" s="570"/>
      <c r="K26" s="570"/>
      <c r="L26" s="571"/>
      <c r="M26" s="569"/>
      <c r="N26" s="570"/>
      <c r="O26" s="570"/>
      <c r="P26" s="570"/>
      <c r="Q26" s="570"/>
      <c r="R26" s="571"/>
      <c r="S26" s="589"/>
      <c r="T26" s="590"/>
      <c r="U26" s="590"/>
      <c r="V26" s="590"/>
      <c r="W26" s="590"/>
      <c r="X26" s="590"/>
      <c r="Y26" s="590"/>
      <c r="Z26" s="591"/>
      <c r="AA26" s="589"/>
      <c r="AB26" s="590"/>
      <c r="AC26" s="590"/>
      <c r="AD26" s="590"/>
      <c r="AE26" s="590"/>
      <c r="AF26" s="590"/>
      <c r="AG26" s="590"/>
      <c r="AH26" s="590"/>
      <c r="AI26" s="590"/>
      <c r="AJ26" s="590"/>
      <c r="AK26" s="590"/>
      <c r="AL26" s="591"/>
      <c r="AM26" s="550" t="str">
        <f t="shared" si="2"/>
        <v/>
      </c>
      <c r="AN26" s="551"/>
      <c r="AO26" s="555"/>
      <c r="AP26" s="556"/>
      <c r="AQ26" s="557"/>
      <c r="AR26" s="537"/>
      <c r="AS26" s="538"/>
      <c r="AT26" s="547" t="str">
        <f t="shared" si="1"/>
        <v/>
      </c>
      <c r="AU26" s="548"/>
      <c r="AV26" s="549"/>
      <c r="AW26" s="531" t="str">
        <f>IF(AT26="","",SUM(AT26:AV27))</f>
        <v/>
      </c>
      <c r="AX26" s="532"/>
      <c r="AY26" s="533"/>
      <c r="AZ26" s="529"/>
      <c r="BA26" s="530"/>
      <c r="BB26" s="530"/>
      <c r="BC26" s="197" t="s">
        <v>66</v>
      </c>
    </row>
    <row r="27" spans="1:55" s="20" customFormat="1" ht="35.1" customHeight="1" thickBot="1">
      <c r="A27" s="686"/>
      <c r="B27" s="687"/>
      <c r="C27" s="684"/>
      <c r="D27" s="685"/>
      <c r="E27" s="685"/>
      <c r="F27" s="688" t="s">
        <v>67</v>
      </c>
      <c r="G27" s="689"/>
      <c r="H27" s="690"/>
      <c r="I27" s="673"/>
      <c r="J27" s="674"/>
      <c r="K27" s="674"/>
      <c r="L27" s="675"/>
      <c r="M27" s="673"/>
      <c r="N27" s="674"/>
      <c r="O27" s="674"/>
      <c r="P27" s="674"/>
      <c r="Q27" s="674"/>
      <c r="R27" s="675"/>
      <c r="S27" s="605"/>
      <c r="T27" s="606"/>
      <c r="U27" s="606"/>
      <c r="V27" s="606"/>
      <c r="W27" s="606"/>
      <c r="X27" s="606"/>
      <c r="Y27" s="606"/>
      <c r="Z27" s="607"/>
      <c r="AA27" s="605"/>
      <c r="AB27" s="606"/>
      <c r="AC27" s="606"/>
      <c r="AD27" s="606"/>
      <c r="AE27" s="606"/>
      <c r="AF27" s="606"/>
      <c r="AG27" s="606"/>
      <c r="AH27" s="606"/>
      <c r="AI27" s="606"/>
      <c r="AJ27" s="606"/>
      <c r="AK27" s="606"/>
      <c r="AL27" s="607"/>
      <c r="AM27" s="608" t="str">
        <f t="shared" si="2"/>
        <v/>
      </c>
      <c r="AN27" s="609"/>
      <c r="AO27" s="614"/>
      <c r="AP27" s="615"/>
      <c r="AQ27" s="616"/>
      <c r="AR27" s="679"/>
      <c r="AS27" s="680"/>
      <c r="AT27" s="676" t="str">
        <f t="shared" si="1"/>
        <v/>
      </c>
      <c r="AU27" s="677"/>
      <c r="AV27" s="678"/>
      <c r="AW27" s="668"/>
      <c r="AX27" s="669"/>
      <c r="AY27" s="670"/>
      <c r="AZ27" s="671"/>
      <c r="BA27" s="672"/>
      <c r="BB27" s="672"/>
      <c r="BC27" s="199" t="s">
        <v>66</v>
      </c>
    </row>
    <row r="28" spans="1:55" ht="16.5" customHeight="1">
      <c r="A28" s="644"/>
      <c r="B28" s="644"/>
      <c r="C28" s="644"/>
      <c r="D28" s="644"/>
      <c r="E28" s="644"/>
      <c r="F28" s="644"/>
      <c r="G28" s="644"/>
      <c r="H28" s="644"/>
      <c r="I28" s="644"/>
      <c r="J28" s="644"/>
      <c r="K28" s="644"/>
      <c r="L28" s="644"/>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4"/>
    </row>
    <row r="29" spans="1:55" ht="34.5" customHeight="1">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row>
    <row r="30" spans="1:55" ht="21.75" customHeight="1">
      <c r="B30" s="39" t="s">
        <v>277</v>
      </c>
    </row>
    <row r="31" spans="1:55" ht="35.1" customHeight="1">
      <c r="A31" s="665" t="s">
        <v>18</v>
      </c>
      <c r="B31" s="665"/>
      <c r="C31" s="665"/>
      <c r="D31" s="665"/>
      <c r="E31" s="665"/>
      <c r="F31" s="665"/>
      <c r="G31" s="666" t="s">
        <v>68</v>
      </c>
      <c r="H31" s="666"/>
      <c r="I31" s="666"/>
      <c r="J31" s="666"/>
      <c r="K31" s="666"/>
      <c r="L31" s="666"/>
      <c r="M31" s="666"/>
      <c r="N31" s="667" t="s">
        <v>6</v>
      </c>
      <c r="O31" s="667"/>
      <c r="P31" s="667"/>
      <c r="Q31" s="667"/>
      <c r="R31" s="667"/>
      <c r="S31" s="667"/>
      <c r="T31" s="617"/>
      <c r="U31" s="618"/>
      <c r="V31" s="618"/>
      <c r="W31" s="618"/>
      <c r="X31" s="618"/>
      <c r="Y31" s="618"/>
      <c r="Z31" s="618"/>
      <c r="AA31" s="618"/>
      <c r="AB31" s="618"/>
      <c r="AC31" s="618"/>
      <c r="AD31" s="618"/>
      <c r="AE31" s="618"/>
      <c r="AF31" s="618"/>
      <c r="AG31" s="618"/>
      <c r="AH31" s="618"/>
      <c r="AI31" s="618"/>
      <c r="AJ31" s="618"/>
      <c r="AK31" s="618"/>
      <c r="AL31" s="618"/>
      <c r="AM31" s="618"/>
      <c r="AN31" s="619"/>
      <c r="AO31" s="667" t="s">
        <v>22</v>
      </c>
      <c r="AP31" s="667"/>
      <c r="AQ31" s="667"/>
      <c r="AR31" s="667"/>
      <c r="AS31" s="667"/>
      <c r="AT31" s="667"/>
      <c r="AU31" s="617"/>
      <c r="AV31" s="618"/>
      <c r="AW31" s="618"/>
      <c r="AX31" s="618"/>
      <c r="AY31" s="618"/>
      <c r="AZ31" s="618"/>
      <c r="BA31" s="618"/>
      <c r="BB31" s="618"/>
      <c r="BC31" s="619"/>
    </row>
    <row r="32" spans="1:55" ht="34.5" customHeight="1">
      <c r="A32" s="665" t="s">
        <v>18</v>
      </c>
      <c r="B32" s="665"/>
      <c r="C32" s="665"/>
      <c r="D32" s="665"/>
      <c r="E32" s="665"/>
      <c r="F32" s="665"/>
      <c r="G32" s="666" t="s">
        <v>69</v>
      </c>
      <c r="H32" s="666"/>
      <c r="I32" s="666"/>
      <c r="J32" s="666"/>
      <c r="K32" s="666"/>
      <c r="L32" s="666"/>
      <c r="M32" s="666"/>
      <c r="N32" s="667" t="s">
        <v>6</v>
      </c>
      <c r="O32" s="667"/>
      <c r="P32" s="667"/>
      <c r="Q32" s="667"/>
      <c r="R32" s="667"/>
      <c r="S32" s="667"/>
      <c r="T32" s="617"/>
      <c r="U32" s="618"/>
      <c r="V32" s="618"/>
      <c r="W32" s="618"/>
      <c r="X32" s="618"/>
      <c r="Y32" s="618"/>
      <c r="Z32" s="618"/>
      <c r="AA32" s="618"/>
      <c r="AB32" s="618"/>
      <c r="AC32" s="618"/>
      <c r="AD32" s="618"/>
      <c r="AE32" s="618"/>
      <c r="AF32" s="618"/>
      <c r="AG32" s="618"/>
      <c r="AH32" s="618"/>
      <c r="AI32" s="618"/>
      <c r="AJ32" s="618"/>
      <c r="AK32" s="618"/>
      <c r="AL32" s="618"/>
      <c r="AM32" s="618"/>
      <c r="AN32" s="619"/>
      <c r="AO32" s="667" t="s">
        <v>22</v>
      </c>
      <c r="AP32" s="667"/>
      <c r="AQ32" s="667"/>
      <c r="AR32" s="667"/>
      <c r="AS32" s="667"/>
      <c r="AT32" s="667"/>
      <c r="AU32" s="617"/>
      <c r="AV32" s="618"/>
      <c r="AW32" s="618"/>
      <c r="AX32" s="618"/>
      <c r="AY32" s="618"/>
      <c r="AZ32" s="618"/>
      <c r="BA32" s="618"/>
      <c r="BB32" s="618"/>
      <c r="BC32" s="619"/>
    </row>
    <row r="33" spans="1:55" ht="35.1" customHeight="1">
      <c r="A33" s="665" t="s">
        <v>18</v>
      </c>
      <c r="B33" s="665"/>
      <c r="C33" s="665"/>
      <c r="D33" s="665"/>
      <c r="E33" s="665"/>
      <c r="F33" s="665"/>
      <c r="G33" s="666" t="s">
        <v>70</v>
      </c>
      <c r="H33" s="666"/>
      <c r="I33" s="666"/>
      <c r="J33" s="666"/>
      <c r="K33" s="666"/>
      <c r="L33" s="666"/>
      <c r="M33" s="666"/>
      <c r="N33" s="667" t="s">
        <v>6</v>
      </c>
      <c r="O33" s="667"/>
      <c r="P33" s="667"/>
      <c r="Q33" s="667"/>
      <c r="R33" s="667"/>
      <c r="S33" s="667"/>
      <c r="T33" s="617"/>
      <c r="U33" s="618"/>
      <c r="V33" s="618"/>
      <c r="W33" s="618"/>
      <c r="X33" s="618"/>
      <c r="Y33" s="618"/>
      <c r="Z33" s="618"/>
      <c r="AA33" s="618"/>
      <c r="AB33" s="618"/>
      <c r="AC33" s="618"/>
      <c r="AD33" s="618"/>
      <c r="AE33" s="618"/>
      <c r="AF33" s="618"/>
      <c r="AG33" s="618"/>
      <c r="AH33" s="618"/>
      <c r="AI33" s="618"/>
      <c r="AJ33" s="618"/>
      <c r="AK33" s="618"/>
      <c r="AL33" s="618"/>
      <c r="AM33" s="618"/>
      <c r="AN33" s="619"/>
      <c r="AO33" s="667" t="s">
        <v>22</v>
      </c>
      <c r="AP33" s="667"/>
      <c r="AQ33" s="667"/>
      <c r="AR33" s="667"/>
      <c r="AS33" s="667"/>
      <c r="AT33" s="667"/>
      <c r="AU33" s="617"/>
      <c r="AV33" s="618"/>
      <c r="AW33" s="618"/>
      <c r="AX33" s="618"/>
      <c r="AY33" s="618"/>
      <c r="AZ33" s="618"/>
      <c r="BA33" s="618"/>
      <c r="BB33" s="618"/>
      <c r="BC33" s="619"/>
    </row>
    <row r="34" spans="1:55" ht="45" customHeight="1">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ht="45" customHeight="1">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row>
    <row r="36" spans="1:55" ht="31.5" customHeight="1" thickBot="1">
      <c r="A36" s="42" t="s">
        <v>97</v>
      </c>
      <c r="B36" s="122"/>
      <c r="C36" s="122"/>
      <c r="D36" s="122"/>
      <c r="E36" s="122"/>
      <c r="F36" s="122"/>
      <c r="G36" s="122"/>
      <c r="H36" s="122"/>
      <c r="I36" s="122"/>
      <c r="J36" s="122"/>
      <c r="K36" s="122"/>
      <c r="L36" s="122"/>
      <c r="M36" s="122"/>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122"/>
      <c r="AS36" s="122"/>
      <c r="AT36" s="122"/>
      <c r="AU36" s="122"/>
      <c r="AV36" s="122"/>
      <c r="AW36" s="122"/>
      <c r="AX36" s="122"/>
      <c r="AY36" s="122"/>
      <c r="AZ36" s="122"/>
      <c r="BA36" s="122"/>
      <c r="BB36" s="122"/>
      <c r="BC36" s="122"/>
    </row>
    <row r="37" spans="1:55" ht="57.75" customHeight="1" thickBot="1">
      <c r="A37" s="593" t="s">
        <v>15</v>
      </c>
      <c r="B37" s="594"/>
      <c r="C37" s="691" t="s">
        <v>48</v>
      </c>
      <c r="D37" s="692"/>
      <c r="E37" s="692"/>
      <c r="F37" s="693"/>
      <c r="G37" s="649" t="s">
        <v>63</v>
      </c>
      <c r="H37" s="650"/>
      <c r="I37" s="650"/>
      <c r="J37" s="650"/>
      <c r="K37" s="694" t="s">
        <v>90</v>
      </c>
      <c r="L37" s="650"/>
      <c r="M37" s="650"/>
      <c r="N37" s="650"/>
      <c r="O37" s="650"/>
      <c r="P37" s="650"/>
      <c r="Q37" s="695"/>
      <c r="R37" s="696" t="s">
        <v>71</v>
      </c>
      <c r="S37" s="697"/>
      <c r="T37" s="650" t="s">
        <v>89</v>
      </c>
      <c r="U37" s="650"/>
      <c r="V37" s="650"/>
      <c r="W37" s="650"/>
      <c r="X37" s="650"/>
      <c r="Y37" s="650"/>
      <c r="Z37" s="698"/>
      <c r="AA37" s="649" t="s">
        <v>98</v>
      </c>
      <c r="AB37" s="650"/>
      <c r="AC37" s="650"/>
      <c r="AD37" s="650"/>
      <c r="AE37" s="650"/>
      <c r="AF37" s="650"/>
      <c r="AG37" s="650"/>
      <c r="AH37" s="650"/>
      <c r="AI37" s="650"/>
      <c r="AJ37" s="650"/>
      <c r="AK37" s="650"/>
      <c r="AL37" s="650"/>
      <c r="AM37" s="650"/>
      <c r="AN37" s="698"/>
      <c r="AO37" s="649" t="s">
        <v>99</v>
      </c>
      <c r="AP37" s="650"/>
      <c r="AQ37" s="650"/>
      <c r="AR37" s="650"/>
      <c r="AS37" s="650"/>
      <c r="AT37" s="650"/>
      <c r="AU37" s="650"/>
      <c r="AV37" s="650"/>
      <c r="AW37" s="650"/>
      <c r="AX37" s="650"/>
      <c r="AY37" s="650"/>
      <c r="AZ37" s="650"/>
      <c r="BA37" s="650"/>
      <c r="BB37" s="650"/>
      <c r="BC37" s="651"/>
    </row>
    <row r="38" spans="1:55" ht="33.75" customHeight="1" thickTop="1">
      <c r="A38" s="636" t="s">
        <v>68</v>
      </c>
      <c r="B38" s="637"/>
      <c r="C38" s="699" t="str">
        <f>IF(C10="","",C10)</f>
        <v/>
      </c>
      <c r="D38" s="700"/>
      <c r="E38" s="700"/>
      <c r="F38" s="701"/>
      <c r="G38" s="702" t="str">
        <f>IF(COUNTIF(AM10:AN11,"err")&gt;0,"",IF(AND(M10="",M11=""),"",IF(AND(M10="",M11&lt;&gt;""),"",IF(AM11="",AM10,("D"&amp;MIN(RIGHT(AM10,1),RIGHT(AM11,1)))))))</f>
        <v/>
      </c>
      <c r="H38" s="703"/>
      <c r="I38" s="703"/>
      <c r="J38" s="703"/>
      <c r="K38" s="704" t="str">
        <f>IF(OR(G38="",AM10=""),"",INDEX(AZ10:AZ11,MATCH(G38,AM10:AM11,0)))</f>
        <v/>
      </c>
      <c r="L38" s="705"/>
      <c r="M38" s="705"/>
      <c r="N38" s="705"/>
      <c r="O38" s="705"/>
      <c r="P38" s="705"/>
      <c r="Q38" s="167" t="s">
        <v>66</v>
      </c>
      <c r="R38" s="706" t="s">
        <v>71</v>
      </c>
      <c r="S38" s="707"/>
      <c r="T38" s="708" t="str">
        <f>IF(G38="","",IF($G$49&lt;=3,VLOOKUP(G38,BO:BP,2,0),VLOOKUP(G38,BO:BQ,3,0)))</f>
        <v/>
      </c>
      <c r="U38" s="708"/>
      <c r="V38" s="708"/>
      <c r="W38" s="708"/>
      <c r="X38" s="708"/>
      <c r="Y38" s="708"/>
      <c r="Z38" s="127" t="s">
        <v>0</v>
      </c>
      <c r="AA38" s="709" t="str">
        <f>IF(K38="","",K38*T38)</f>
        <v/>
      </c>
      <c r="AB38" s="710"/>
      <c r="AC38" s="710"/>
      <c r="AD38" s="710"/>
      <c r="AE38" s="710"/>
      <c r="AF38" s="710"/>
      <c r="AG38" s="710"/>
      <c r="AH38" s="710"/>
      <c r="AI38" s="710"/>
      <c r="AJ38" s="710"/>
      <c r="AK38" s="710"/>
      <c r="AL38" s="710"/>
      <c r="AM38" s="710"/>
      <c r="AN38" s="128" t="s">
        <v>0</v>
      </c>
      <c r="AO38" s="652">
        <f>SUM(AA38:AM40)</f>
        <v>0</v>
      </c>
      <c r="AP38" s="653"/>
      <c r="AQ38" s="653"/>
      <c r="AR38" s="653"/>
      <c r="AS38" s="653"/>
      <c r="AT38" s="653"/>
      <c r="AU38" s="653"/>
      <c r="AV38" s="653"/>
      <c r="AW38" s="653"/>
      <c r="AX38" s="653"/>
      <c r="AY38" s="653"/>
      <c r="AZ38" s="653"/>
      <c r="BA38" s="653"/>
      <c r="BB38" s="653"/>
      <c r="BC38" s="647" t="s">
        <v>0</v>
      </c>
    </row>
    <row r="39" spans="1:55" ht="33.75" customHeight="1">
      <c r="A39" s="638"/>
      <c r="B39" s="639"/>
      <c r="C39" s="711" t="str">
        <f>IF(C12="","",C12)</f>
        <v/>
      </c>
      <c r="D39" s="712"/>
      <c r="E39" s="712"/>
      <c r="F39" s="713"/>
      <c r="G39" s="714" t="str">
        <f>IF(COUNTIF(AM12:AN13,"err")&gt;0,"",IF(AND(M12="",M13=""),"",IF(AND(M12="",M13&lt;&gt;""),"",IF(AM13="",AM12,("D"&amp;MIN(RIGHT(AM12,1),RIGHT(AM13,1)))))))</f>
        <v/>
      </c>
      <c r="H39" s="715"/>
      <c r="I39" s="715"/>
      <c r="J39" s="715"/>
      <c r="K39" s="716" t="str">
        <f>IF(OR(G39="",AM12=""),"",INDEX(AZ12:AZ13,MATCH(G39,AM12:AM13,0)))</f>
        <v/>
      </c>
      <c r="L39" s="717"/>
      <c r="M39" s="717"/>
      <c r="N39" s="717"/>
      <c r="O39" s="717"/>
      <c r="P39" s="717"/>
      <c r="Q39" s="168" t="s">
        <v>66</v>
      </c>
      <c r="R39" s="718" t="s">
        <v>71</v>
      </c>
      <c r="S39" s="719"/>
      <c r="T39" s="720" t="str">
        <f>IF(G39="","",IF($G$49&lt;=3,VLOOKUP(G39,BO:BP,2,0),VLOOKUP(G39,BO:BQ,3,0)))</f>
        <v/>
      </c>
      <c r="U39" s="720"/>
      <c r="V39" s="720"/>
      <c r="W39" s="720"/>
      <c r="X39" s="720"/>
      <c r="Y39" s="720"/>
      <c r="Z39" s="126" t="s">
        <v>0</v>
      </c>
      <c r="AA39" s="721" t="str">
        <f t="shared" ref="AA39:AA46" si="3">IF(K39="","",K39*T39)</f>
        <v/>
      </c>
      <c r="AB39" s="722"/>
      <c r="AC39" s="722"/>
      <c r="AD39" s="722"/>
      <c r="AE39" s="722"/>
      <c r="AF39" s="722"/>
      <c r="AG39" s="722"/>
      <c r="AH39" s="722"/>
      <c r="AI39" s="722"/>
      <c r="AJ39" s="722"/>
      <c r="AK39" s="722"/>
      <c r="AL39" s="722"/>
      <c r="AM39" s="722"/>
      <c r="AN39" s="126" t="s">
        <v>0</v>
      </c>
      <c r="AO39" s="654"/>
      <c r="AP39" s="655"/>
      <c r="AQ39" s="655"/>
      <c r="AR39" s="655"/>
      <c r="AS39" s="655"/>
      <c r="AT39" s="655"/>
      <c r="AU39" s="655"/>
      <c r="AV39" s="655"/>
      <c r="AW39" s="655"/>
      <c r="AX39" s="655"/>
      <c r="AY39" s="655"/>
      <c r="AZ39" s="655"/>
      <c r="BA39" s="655"/>
      <c r="BB39" s="655"/>
      <c r="BC39" s="645"/>
    </row>
    <row r="40" spans="1:55" ht="33.75" customHeight="1">
      <c r="A40" s="640"/>
      <c r="B40" s="641"/>
      <c r="C40" s="660" t="str">
        <f>IF(C14="","",C14)</f>
        <v/>
      </c>
      <c r="D40" s="661"/>
      <c r="E40" s="661"/>
      <c r="F40" s="662"/>
      <c r="G40" s="723" t="str">
        <f>IF(COUNTIF(AM14:AN15,"err")&gt;0,"",IF(AND(M14="",M15=""),"",IF(AND(M14="",M15&lt;&gt;""),"",IF(AM15="",AM14,("D"&amp;MIN(RIGHT(AM14,1),RIGHT(AM15,1)))))))</f>
        <v/>
      </c>
      <c r="H40" s="724"/>
      <c r="I40" s="724"/>
      <c r="J40" s="724"/>
      <c r="K40" s="725" t="str">
        <f>IF(OR(G40="",AM14=""),"",INDEX(AZ14:AZ15,MATCH(G40,AM14:AM15,0)))</f>
        <v/>
      </c>
      <c r="L40" s="726"/>
      <c r="M40" s="726"/>
      <c r="N40" s="726"/>
      <c r="O40" s="726"/>
      <c r="P40" s="726"/>
      <c r="Q40" s="167" t="s">
        <v>66</v>
      </c>
      <c r="R40" s="727" t="s">
        <v>71</v>
      </c>
      <c r="S40" s="728"/>
      <c r="T40" s="729" t="str">
        <f>IF(G40="","",IF($G$49&lt;=3,VLOOKUP(G40,BO:BP,2,0),VLOOKUP(G40,BO:BQ,3,0)))</f>
        <v/>
      </c>
      <c r="U40" s="729"/>
      <c r="V40" s="729"/>
      <c r="W40" s="729"/>
      <c r="X40" s="729"/>
      <c r="Y40" s="729"/>
      <c r="Z40" s="127" t="s">
        <v>0</v>
      </c>
      <c r="AA40" s="730" t="str">
        <f t="shared" si="3"/>
        <v/>
      </c>
      <c r="AB40" s="731"/>
      <c r="AC40" s="731"/>
      <c r="AD40" s="731"/>
      <c r="AE40" s="731"/>
      <c r="AF40" s="731"/>
      <c r="AG40" s="731"/>
      <c r="AH40" s="731"/>
      <c r="AI40" s="731"/>
      <c r="AJ40" s="731"/>
      <c r="AK40" s="731"/>
      <c r="AL40" s="731"/>
      <c r="AM40" s="731"/>
      <c r="AN40" s="130" t="s">
        <v>0</v>
      </c>
      <c r="AO40" s="654"/>
      <c r="AP40" s="655"/>
      <c r="AQ40" s="655"/>
      <c r="AR40" s="655"/>
      <c r="AS40" s="655"/>
      <c r="AT40" s="655"/>
      <c r="AU40" s="655"/>
      <c r="AV40" s="655"/>
      <c r="AW40" s="655"/>
      <c r="AX40" s="655"/>
      <c r="AY40" s="655"/>
      <c r="AZ40" s="655"/>
      <c r="BA40" s="655"/>
      <c r="BB40" s="655"/>
      <c r="BC40" s="645"/>
    </row>
    <row r="41" spans="1:55" ht="33.75" customHeight="1">
      <c r="A41" s="642" t="s">
        <v>69</v>
      </c>
      <c r="B41" s="643"/>
      <c r="C41" s="732" t="str">
        <f>IF(C16="","",C16)</f>
        <v/>
      </c>
      <c r="D41" s="733"/>
      <c r="E41" s="733"/>
      <c r="F41" s="734"/>
      <c r="G41" s="735" t="str">
        <f>IF(COUNTIF(AM16:AN17,"err")&gt;0,"",IF(AND(M16="",M17=""),"",IF(AND(M16="",M17&lt;&gt;""),"",IF(AM17="",AM16,("D"&amp;MIN(RIGHT(AM16,1),RIGHT(AM17,1)))))))</f>
        <v/>
      </c>
      <c r="H41" s="736"/>
      <c r="I41" s="736"/>
      <c r="J41" s="736"/>
      <c r="K41" s="737" t="str">
        <f>IF(OR(G41="",AM16=""),"",INDEX(AZ16:AZ17,MATCH(G41,AM16:AM17,0)))</f>
        <v/>
      </c>
      <c r="L41" s="738"/>
      <c r="M41" s="738"/>
      <c r="N41" s="738"/>
      <c r="O41" s="738"/>
      <c r="P41" s="738"/>
      <c r="Q41" s="169" t="s">
        <v>66</v>
      </c>
      <c r="R41" s="739" t="s">
        <v>71</v>
      </c>
      <c r="S41" s="740"/>
      <c r="T41" s="741" t="str">
        <f>IF(G41="","",VLOOKUP(G41,BO:BR,4,0))</f>
        <v/>
      </c>
      <c r="U41" s="741"/>
      <c r="V41" s="741"/>
      <c r="W41" s="741"/>
      <c r="X41" s="741"/>
      <c r="Y41" s="741"/>
      <c r="Z41" s="124" t="s">
        <v>0</v>
      </c>
      <c r="AA41" s="742" t="str">
        <f t="shared" si="3"/>
        <v/>
      </c>
      <c r="AB41" s="743"/>
      <c r="AC41" s="743"/>
      <c r="AD41" s="743"/>
      <c r="AE41" s="743"/>
      <c r="AF41" s="743"/>
      <c r="AG41" s="743"/>
      <c r="AH41" s="743"/>
      <c r="AI41" s="743"/>
      <c r="AJ41" s="743"/>
      <c r="AK41" s="743"/>
      <c r="AL41" s="743"/>
      <c r="AM41" s="743"/>
      <c r="AN41" s="132" t="s">
        <v>0</v>
      </c>
      <c r="AO41" s="656">
        <f>SUM(AA41:AM43)</f>
        <v>0</v>
      </c>
      <c r="AP41" s="657"/>
      <c r="AQ41" s="657"/>
      <c r="AR41" s="657"/>
      <c r="AS41" s="657"/>
      <c r="AT41" s="657"/>
      <c r="AU41" s="657"/>
      <c r="AV41" s="657"/>
      <c r="AW41" s="657"/>
      <c r="AX41" s="657"/>
      <c r="AY41" s="657"/>
      <c r="AZ41" s="657"/>
      <c r="BA41" s="657"/>
      <c r="BB41" s="657"/>
      <c r="BC41" s="648" t="s">
        <v>0</v>
      </c>
    </row>
    <row r="42" spans="1:55" ht="33.75" customHeight="1">
      <c r="A42" s="638"/>
      <c r="B42" s="639"/>
      <c r="C42" s="711" t="str">
        <f>IF(C18="","",C18)</f>
        <v/>
      </c>
      <c r="D42" s="712"/>
      <c r="E42" s="712"/>
      <c r="F42" s="713"/>
      <c r="G42" s="714" t="str">
        <f>IF(COUNTIF(AM18:AN19,"err")&gt;0,"",IF(AND(M18="",M19=""),"",IF(AND(M18="",M19&lt;&gt;""),"",IF(AM19="",AM18,("D"&amp;MIN(RIGHT(AM18,1),RIGHT(AM19,1)))))))</f>
        <v/>
      </c>
      <c r="H42" s="715"/>
      <c r="I42" s="715"/>
      <c r="J42" s="715"/>
      <c r="K42" s="716" t="str">
        <f>IF(OR(G42="",AM18=""),"",INDEX(AZ18:AZ19,MATCH(G42,AM18:AM19,0)))</f>
        <v/>
      </c>
      <c r="L42" s="717"/>
      <c r="M42" s="717"/>
      <c r="N42" s="717"/>
      <c r="O42" s="717"/>
      <c r="P42" s="717"/>
      <c r="Q42" s="168" t="s">
        <v>66</v>
      </c>
      <c r="R42" s="718" t="s">
        <v>71</v>
      </c>
      <c r="S42" s="719"/>
      <c r="T42" s="720" t="str">
        <f>IF(G42="","",VLOOKUP(G42,BO:BR,4,0))</f>
        <v/>
      </c>
      <c r="U42" s="720"/>
      <c r="V42" s="720"/>
      <c r="W42" s="720"/>
      <c r="X42" s="720"/>
      <c r="Y42" s="720"/>
      <c r="Z42" s="126" t="s">
        <v>0</v>
      </c>
      <c r="AA42" s="721" t="str">
        <f t="shared" si="3"/>
        <v/>
      </c>
      <c r="AB42" s="722"/>
      <c r="AC42" s="722"/>
      <c r="AD42" s="722"/>
      <c r="AE42" s="722"/>
      <c r="AF42" s="722"/>
      <c r="AG42" s="722"/>
      <c r="AH42" s="722"/>
      <c r="AI42" s="722"/>
      <c r="AJ42" s="722"/>
      <c r="AK42" s="722"/>
      <c r="AL42" s="722"/>
      <c r="AM42" s="722"/>
      <c r="AN42" s="126" t="s">
        <v>0</v>
      </c>
      <c r="AO42" s="654"/>
      <c r="AP42" s="655"/>
      <c r="AQ42" s="655"/>
      <c r="AR42" s="655"/>
      <c r="AS42" s="655"/>
      <c r="AT42" s="655"/>
      <c r="AU42" s="655"/>
      <c r="AV42" s="655"/>
      <c r="AW42" s="655"/>
      <c r="AX42" s="655"/>
      <c r="AY42" s="655"/>
      <c r="AZ42" s="655"/>
      <c r="BA42" s="655"/>
      <c r="BB42" s="655"/>
      <c r="BC42" s="645"/>
    </row>
    <row r="43" spans="1:55" ht="33.75" customHeight="1">
      <c r="A43" s="640"/>
      <c r="B43" s="641"/>
      <c r="C43" s="660" t="str">
        <f>IF(C20="","",C20)</f>
        <v/>
      </c>
      <c r="D43" s="661"/>
      <c r="E43" s="661"/>
      <c r="F43" s="662"/>
      <c r="G43" s="663" t="str">
        <f>IF(COUNTIF(AM20:AN21,"err")&gt;0,"",IF(AND(M20="",M21=""),"",IF(AND(M20="",M21&lt;&gt;""),"",IF(AM21="",AM20,("D"&amp;MIN(RIGHT(AM20,1),RIGHT(AM21,1)))))))</f>
        <v/>
      </c>
      <c r="H43" s="664"/>
      <c r="I43" s="664"/>
      <c r="J43" s="664"/>
      <c r="K43" s="725" t="str">
        <f>IF(OR(G43="",AM20=""),"",INDEX(AZ20:AZ21,MATCH(G43,AM20:AM21,0)))</f>
        <v/>
      </c>
      <c r="L43" s="726"/>
      <c r="M43" s="726"/>
      <c r="N43" s="726"/>
      <c r="O43" s="726"/>
      <c r="P43" s="726"/>
      <c r="Q43" s="170" t="s">
        <v>66</v>
      </c>
      <c r="R43" s="727" t="s">
        <v>71</v>
      </c>
      <c r="S43" s="728"/>
      <c r="T43" s="749" t="str">
        <f>IF(G43="","",VLOOKUP(G43,BO:BR,4,0))</f>
        <v/>
      </c>
      <c r="U43" s="749"/>
      <c r="V43" s="749"/>
      <c r="W43" s="749"/>
      <c r="X43" s="749"/>
      <c r="Y43" s="749"/>
      <c r="Z43" s="125" t="s">
        <v>0</v>
      </c>
      <c r="AA43" s="730" t="str">
        <f t="shared" si="3"/>
        <v/>
      </c>
      <c r="AB43" s="731"/>
      <c r="AC43" s="731"/>
      <c r="AD43" s="731"/>
      <c r="AE43" s="731"/>
      <c r="AF43" s="731"/>
      <c r="AG43" s="731"/>
      <c r="AH43" s="731"/>
      <c r="AI43" s="731"/>
      <c r="AJ43" s="731"/>
      <c r="AK43" s="731"/>
      <c r="AL43" s="731"/>
      <c r="AM43" s="731"/>
      <c r="AN43" s="129" t="s">
        <v>0</v>
      </c>
      <c r="AO43" s="658"/>
      <c r="AP43" s="659"/>
      <c r="AQ43" s="659"/>
      <c r="AR43" s="659"/>
      <c r="AS43" s="659"/>
      <c r="AT43" s="659"/>
      <c r="AU43" s="659"/>
      <c r="AV43" s="659"/>
      <c r="AW43" s="659"/>
      <c r="AX43" s="659"/>
      <c r="AY43" s="659"/>
      <c r="AZ43" s="659"/>
      <c r="BA43" s="659"/>
      <c r="BB43" s="659"/>
      <c r="BC43" s="646"/>
    </row>
    <row r="44" spans="1:55" ht="33.75" customHeight="1">
      <c r="A44" s="642" t="s">
        <v>70</v>
      </c>
      <c r="B44" s="643"/>
      <c r="C44" s="732" t="str">
        <f>IF(C22="","",C22)</f>
        <v/>
      </c>
      <c r="D44" s="733"/>
      <c r="E44" s="733"/>
      <c r="F44" s="734"/>
      <c r="G44" s="750" t="str">
        <f>IF(COUNTIF(AM22:AN23,"err")&gt;0,"",IF(AND(M22="",M23=""),"",IF(AND(M22="",M23&lt;&gt;""),"",IF(AM23="",AM22,("D"&amp;MIN(RIGHT(AM22,1),RIGHT(AM23,1)))))))</f>
        <v/>
      </c>
      <c r="H44" s="751"/>
      <c r="I44" s="751"/>
      <c r="J44" s="751"/>
      <c r="K44" s="737" t="str">
        <f>IF(OR(G44="",AM22=""),"",INDEX(AZ22:AZ23,MATCH(G44,AM22:AM23,0)))</f>
        <v/>
      </c>
      <c r="L44" s="738"/>
      <c r="M44" s="738"/>
      <c r="N44" s="738"/>
      <c r="O44" s="738"/>
      <c r="P44" s="738"/>
      <c r="Q44" s="167" t="s">
        <v>66</v>
      </c>
      <c r="R44" s="739" t="s">
        <v>71</v>
      </c>
      <c r="S44" s="740"/>
      <c r="T44" s="765" t="str">
        <f>IF(G44="","",VLOOKUP(G44,BO:BS,5,0))</f>
        <v/>
      </c>
      <c r="U44" s="765"/>
      <c r="V44" s="765"/>
      <c r="W44" s="765"/>
      <c r="X44" s="765"/>
      <c r="Y44" s="765"/>
      <c r="Z44" s="127" t="s">
        <v>0</v>
      </c>
      <c r="AA44" s="742" t="str">
        <f t="shared" si="3"/>
        <v/>
      </c>
      <c r="AB44" s="743"/>
      <c r="AC44" s="743"/>
      <c r="AD44" s="743"/>
      <c r="AE44" s="743"/>
      <c r="AF44" s="743"/>
      <c r="AG44" s="743"/>
      <c r="AH44" s="743"/>
      <c r="AI44" s="743"/>
      <c r="AJ44" s="743"/>
      <c r="AK44" s="743"/>
      <c r="AL44" s="743"/>
      <c r="AM44" s="743"/>
      <c r="AN44" s="131" t="s">
        <v>0</v>
      </c>
      <c r="AO44" s="654">
        <f>SUM(AA44:AM46)</f>
        <v>0</v>
      </c>
      <c r="AP44" s="655"/>
      <c r="AQ44" s="655"/>
      <c r="AR44" s="655"/>
      <c r="AS44" s="655"/>
      <c r="AT44" s="655"/>
      <c r="AU44" s="655"/>
      <c r="AV44" s="655"/>
      <c r="AW44" s="655"/>
      <c r="AX44" s="655"/>
      <c r="AY44" s="655"/>
      <c r="AZ44" s="655"/>
      <c r="BA44" s="655"/>
      <c r="BB44" s="655"/>
      <c r="BC44" s="645" t="s">
        <v>0</v>
      </c>
    </row>
    <row r="45" spans="1:55" ht="33.75" customHeight="1">
      <c r="A45" s="638"/>
      <c r="B45" s="639"/>
      <c r="C45" s="711" t="str">
        <f>IF(C24="","",C24)</f>
        <v/>
      </c>
      <c r="D45" s="712"/>
      <c r="E45" s="712"/>
      <c r="F45" s="713"/>
      <c r="G45" s="714" t="str">
        <f>IF(COUNTIF(AM24:AN25,"err")&gt;0,"",IF(AND(M24="",M25=""),"",IF(AND(M24="",M25&lt;&gt;""),"",IF(AM25="",AM24,("D"&amp;MIN(RIGHT(AM24,1),RIGHT(AM25,1)))))))</f>
        <v/>
      </c>
      <c r="H45" s="715"/>
      <c r="I45" s="715"/>
      <c r="J45" s="715"/>
      <c r="K45" s="716" t="str">
        <f>IF(OR(G45="",AM24=""),"",INDEX(AZ24:AZ25,MATCH(G45,AM24:AM25,0)))</f>
        <v/>
      </c>
      <c r="L45" s="717"/>
      <c r="M45" s="717"/>
      <c r="N45" s="717"/>
      <c r="O45" s="717"/>
      <c r="P45" s="717"/>
      <c r="Q45" s="168" t="s">
        <v>66</v>
      </c>
      <c r="R45" s="718" t="s">
        <v>71</v>
      </c>
      <c r="S45" s="719"/>
      <c r="T45" s="720" t="str">
        <f>IF(G45="","",VLOOKUP(G45,BO:BS,5,0))</f>
        <v/>
      </c>
      <c r="U45" s="720"/>
      <c r="V45" s="720"/>
      <c r="W45" s="720"/>
      <c r="X45" s="720"/>
      <c r="Y45" s="720"/>
      <c r="Z45" s="126" t="s">
        <v>0</v>
      </c>
      <c r="AA45" s="721" t="str">
        <f t="shared" si="3"/>
        <v/>
      </c>
      <c r="AB45" s="722"/>
      <c r="AC45" s="722"/>
      <c r="AD45" s="722"/>
      <c r="AE45" s="722"/>
      <c r="AF45" s="722"/>
      <c r="AG45" s="722"/>
      <c r="AH45" s="722"/>
      <c r="AI45" s="722"/>
      <c r="AJ45" s="722"/>
      <c r="AK45" s="722"/>
      <c r="AL45" s="722"/>
      <c r="AM45" s="722"/>
      <c r="AN45" s="126" t="s">
        <v>0</v>
      </c>
      <c r="AO45" s="654"/>
      <c r="AP45" s="655"/>
      <c r="AQ45" s="655"/>
      <c r="AR45" s="655"/>
      <c r="AS45" s="655"/>
      <c r="AT45" s="655"/>
      <c r="AU45" s="655"/>
      <c r="AV45" s="655"/>
      <c r="AW45" s="655"/>
      <c r="AX45" s="655"/>
      <c r="AY45" s="655"/>
      <c r="AZ45" s="655"/>
      <c r="BA45" s="655"/>
      <c r="BB45" s="655"/>
      <c r="BC45" s="645"/>
    </row>
    <row r="46" spans="1:55" ht="33.75" customHeight="1" thickBot="1">
      <c r="A46" s="638"/>
      <c r="B46" s="639"/>
      <c r="C46" s="744" t="str">
        <f>IF(C26="","",C26)</f>
        <v/>
      </c>
      <c r="D46" s="745"/>
      <c r="E46" s="745"/>
      <c r="F46" s="746"/>
      <c r="G46" s="723" t="str">
        <f>IF(COUNTIF(AM26:AN27,"err")&gt;0,"",IF(AND(M26="",M27=""),"",IF(AND(M26="",M27&lt;&gt;""),"",IF(AM27="",AM26,("D"&amp;MIN(RIGHT(AM26,1),RIGHT(AM27,1)))))))</f>
        <v/>
      </c>
      <c r="H46" s="724"/>
      <c r="I46" s="724"/>
      <c r="J46" s="724"/>
      <c r="K46" s="747" t="str">
        <f>IF(OR(G46="",AM26=""),"",INDEX(AZ26:AZ27,MATCH(G46,AM26:AM27,0)))</f>
        <v/>
      </c>
      <c r="L46" s="748"/>
      <c r="M46" s="748"/>
      <c r="N46" s="748"/>
      <c r="O46" s="748"/>
      <c r="P46" s="748"/>
      <c r="Q46" s="167" t="s">
        <v>66</v>
      </c>
      <c r="R46" s="760" t="s">
        <v>71</v>
      </c>
      <c r="S46" s="761"/>
      <c r="T46" s="762" t="str">
        <f>IF(G46="","",VLOOKUP(G46,BO:BS,5,0))</f>
        <v/>
      </c>
      <c r="U46" s="762"/>
      <c r="V46" s="762"/>
      <c r="W46" s="762"/>
      <c r="X46" s="762"/>
      <c r="Y46" s="762"/>
      <c r="Z46" s="127" t="s">
        <v>0</v>
      </c>
      <c r="AA46" s="763" t="str">
        <f t="shared" si="3"/>
        <v/>
      </c>
      <c r="AB46" s="764"/>
      <c r="AC46" s="764"/>
      <c r="AD46" s="764"/>
      <c r="AE46" s="764"/>
      <c r="AF46" s="764"/>
      <c r="AG46" s="764"/>
      <c r="AH46" s="764"/>
      <c r="AI46" s="764"/>
      <c r="AJ46" s="764"/>
      <c r="AK46" s="764"/>
      <c r="AL46" s="764"/>
      <c r="AM46" s="764"/>
      <c r="AN46" s="130" t="s">
        <v>0</v>
      </c>
      <c r="AO46" s="658"/>
      <c r="AP46" s="659"/>
      <c r="AQ46" s="659"/>
      <c r="AR46" s="659"/>
      <c r="AS46" s="659"/>
      <c r="AT46" s="659"/>
      <c r="AU46" s="659"/>
      <c r="AV46" s="659"/>
      <c r="AW46" s="659"/>
      <c r="AX46" s="659"/>
      <c r="AY46" s="659"/>
      <c r="AZ46" s="659"/>
      <c r="BA46" s="659"/>
      <c r="BB46" s="659"/>
      <c r="BC46" s="646"/>
    </row>
    <row r="47" spans="1:55" ht="33.75" customHeight="1" thickTop="1" thickBot="1">
      <c r="A47" s="752" t="s">
        <v>72</v>
      </c>
      <c r="B47" s="753"/>
      <c r="C47" s="753"/>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753"/>
      <c r="AM47" s="753"/>
      <c r="AN47" s="753"/>
      <c r="AO47" s="754">
        <f>SUM(AO38:BC46)</f>
        <v>0</v>
      </c>
      <c r="AP47" s="755"/>
      <c r="AQ47" s="755"/>
      <c r="AR47" s="755"/>
      <c r="AS47" s="755"/>
      <c r="AT47" s="755"/>
      <c r="AU47" s="755"/>
      <c r="AV47" s="755"/>
      <c r="AW47" s="755"/>
      <c r="AX47" s="755"/>
      <c r="AY47" s="755"/>
      <c r="AZ47" s="755"/>
      <c r="BA47" s="755"/>
      <c r="BB47" s="755"/>
      <c r="BC47" s="163" t="s">
        <v>0</v>
      </c>
    </row>
    <row r="48" spans="1:55" ht="34.5" customHeight="1" thickBot="1">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35"/>
      <c r="BA48" s="35"/>
      <c r="BB48" s="123"/>
      <c r="BC48" s="123"/>
    </row>
    <row r="49" spans="1:55" ht="35.25" customHeight="1" thickBot="1">
      <c r="A49" s="756" t="s">
        <v>51</v>
      </c>
      <c r="B49" s="757"/>
      <c r="C49" s="757"/>
      <c r="D49" s="757"/>
      <c r="E49" s="757"/>
      <c r="F49" s="757"/>
      <c r="G49" s="758" t="str">
        <f>IF('定型様式5｜総括表'!N14="","",'定型様式5｜総括表'!N14)</f>
        <v/>
      </c>
      <c r="H49" s="758"/>
      <c r="I49" s="758"/>
      <c r="J49" s="759"/>
      <c r="K49" s="21"/>
      <c r="L49" s="21"/>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35"/>
      <c r="BA49" s="35"/>
      <c r="BB49" s="123"/>
      <c r="BC49" s="123"/>
    </row>
    <row r="50" spans="1:55" ht="14.4">
      <c r="A50" s="33"/>
    </row>
    <row r="100" spans="1:1">
      <c r="A100" s="190"/>
    </row>
    <row r="150" spans="1:1">
      <c r="A150" s="231">
        <f>SUM(AO47)</f>
        <v>0</v>
      </c>
    </row>
  </sheetData>
  <sheetProtection algorithmName="SHA-512" hashValue="ceeOH2ecn2XFiTBCnzH/DkhdHjIbPm9lxPkKwqeZgodYYm+nrA2NcFerSIX7Wz4YEyxKe9fTpL0C7xFUBdcJHg==" saltValue="+5hcUo1GWDnj+yxP8ayE+Q==" spinCount="100000" sheet="1" objects="1" scenarios="1"/>
  <mergeCells count="319">
    <mergeCell ref="AW1:BB1"/>
    <mergeCell ref="AW2:BB2"/>
    <mergeCell ref="A47:AN47"/>
    <mergeCell ref="AO47:BB47"/>
    <mergeCell ref="A49:F49"/>
    <mergeCell ref="G49:J49"/>
    <mergeCell ref="AO44:BB46"/>
    <mergeCell ref="C45:F45"/>
    <mergeCell ref="G45:J45"/>
    <mergeCell ref="K45:P45"/>
    <mergeCell ref="R45:S45"/>
    <mergeCell ref="T45:Y45"/>
    <mergeCell ref="R46:S46"/>
    <mergeCell ref="T46:Y46"/>
    <mergeCell ref="AA46:AM46"/>
    <mergeCell ref="AA45:AM45"/>
    <mergeCell ref="T44:Y44"/>
    <mergeCell ref="AA44:AM44"/>
    <mergeCell ref="A44:B46"/>
    <mergeCell ref="C42:F42"/>
    <mergeCell ref="G42:J42"/>
    <mergeCell ref="K42:P42"/>
    <mergeCell ref="R42:S42"/>
    <mergeCell ref="T42:Y42"/>
    <mergeCell ref="AA42:AM42"/>
    <mergeCell ref="C46:F46"/>
    <mergeCell ref="G46:J46"/>
    <mergeCell ref="K46:P46"/>
    <mergeCell ref="K43:P43"/>
    <mergeCell ref="R43:S43"/>
    <mergeCell ref="T43:Y43"/>
    <mergeCell ref="C44:F44"/>
    <mergeCell ref="G44:J44"/>
    <mergeCell ref="K44:P44"/>
    <mergeCell ref="R44:S44"/>
    <mergeCell ref="AA43:AM43"/>
    <mergeCell ref="C40:F40"/>
    <mergeCell ref="G40:J40"/>
    <mergeCell ref="K40:P40"/>
    <mergeCell ref="R40:S40"/>
    <mergeCell ref="T40:Y40"/>
    <mergeCell ref="AA40:AM40"/>
    <mergeCell ref="C41:F41"/>
    <mergeCell ref="G41:J41"/>
    <mergeCell ref="K41:P41"/>
    <mergeCell ref="R41:S41"/>
    <mergeCell ref="T41:Y41"/>
    <mergeCell ref="AA41:AM41"/>
    <mergeCell ref="C38:F38"/>
    <mergeCell ref="G38:J38"/>
    <mergeCell ref="K38:P38"/>
    <mergeCell ref="R38:S38"/>
    <mergeCell ref="T38:Y38"/>
    <mergeCell ref="AA38:AM38"/>
    <mergeCell ref="C39:F39"/>
    <mergeCell ref="G39:J39"/>
    <mergeCell ref="K39:P39"/>
    <mergeCell ref="R39:S39"/>
    <mergeCell ref="T39:Y39"/>
    <mergeCell ref="AA39:AM39"/>
    <mergeCell ref="G33:M33"/>
    <mergeCell ref="N33:S33"/>
    <mergeCell ref="T33:AN33"/>
    <mergeCell ref="AO33:AT33"/>
    <mergeCell ref="AU33:BC33"/>
    <mergeCell ref="C37:F37"/>
    <mergeCell ref="G37:J37"/>
    <mergeCell ref="K37:Q37"/>
    <mergeCell ref="R37:S37"/>
    <mergeCell ref="T37:Z37"/>
    <mergeCell ref="AA37:AN37"/>
    <mergeCell ref="C18:E19"/>
    <mergeCell ref="C20:E21"/>
    <mergeCell ref="C22:E23"/>
    <mergeCell ref="C24:E25"/>
    <mergeCell ref="C26:E27"/>
    <mergeCell ref="A22:B27"/>
    <mergeCell ref="F27:H27"/>
    <mergeCell ref="I27:L27"/>
    <mergeCell ref="F26:H26"/>
    <mergeCell ref="F24:H24"/>
    <mergeCell ref="I26:L26"/>
    <mergeCell ref="F18:H18"/>
    <mergeCell ref="F21:H21"/>
    <mergeCell ref="I21:L21"/>
    <mergeCell ref="F19:H19"/>
    <mergeCell ref="AW26:AY27"/>
    <mergeCell ref="AZ26:BB26"/>
    <mergeCell ref="AZ27:BB27"/>
    <mergeCell ref="AZ24:BB24"/>
    <mergeCell ref="AW24:AY25"/>
    <mergeCell ref="M27:R27"/>
    <mergeCell ref="M25:R25"/>
    <mergeCell ref="AA11:AL11"/>
    <mergeCell ref="AT27:AV27"/>
    <mergeCell ref="AZ21:BB21"/>
    <mergeCell ref="AZ22:BB22"/>
    <mergeCell ref="AZ23:BB23"/>
    <mergeCell ref="AR27:AS27"/>
    <mergeCell ref="AT26:AV26"/>
    <mergeCell ref="AW10:AY11"/>
    <mergeCell ref="AW12:AY13"/>
    <mergeCell ref="AW14:AY15"/>
    <mergeCell ref="AW16:AY17"/>
    <mergeCell ref="AW18:AY19"/>
    <mergeCell ref="AZ20:BB20"/>
    <mergeCell ref="AZ12:BB12"/>
    <mergeCell ref="AZ15:BB15"/>
    <mergeCell ref="AZ16:BB16"/>
    <mergeCell ref="AZ17:BB17"/>
    <mergeCell ref="A38:B40"/>
    <mergeCell ref="A41:B43"/>
    <mergeCell ref="A28:BC28"/>
    <mergeCell ref="BC44:BC46"/>
    <mergeCell ref="BC38:BC40"/>
    <mergeCell ref="BC41:BC43"/>
    <mergeCell ref="AO37:BC37"/>
    <mergeCell ref="AO38:BB40"/>
    <mergeCell ref="AO41:BB43"/>
    <mergeCell ref="C43:F43"/>
    <mergeCell ref="G43:J43"/>
    <mergeCell ref="A32:F32"/>
    <mergeCell ref="G32:M32"/>
    <mergeCell ref="A37:B37"/>
    <mergeCell ref="N32:S32"/>
    <mergeCell ref="T32:AN32"/>
    <mergeCell ref="AO32:AT32"/>
    <mergeCell ref="AU32:BC32"/>
    <mergeCell ref="A31:F31"/>
    <mergeCell ref="G31:M31"/>
    <mergeCell ref="N31:S31"/>
    <mergeCell ref="T31:AN31"/>
    <mergeCell ref="AO31:AT31"/>
    <mergeCell ref="A33:F33"/>
    <mergeCell ref="AU31:BC31"/>
    <mergeCell ref="AO22:AQ22"/>
    <mergeCell ref="A10:B15"/>
    <mergeCell ref="C10:E11"/>
    <mergeCell ref="C12:E13"/>
    <mergeCell ref="C14:E15"/>
    <mergeCell ref="AM15:AN15"/>
    <mergeCell ref="M12:R12"/>
    <mergeCell ref="S12:Z12"/>
    <mergeCell ref="AA12:AL12"/>
    <mergeCell ref="AM10:AN10"/>
    <mergeCell ref="AM11:AN11"/>
    <mergeCell ref="I14:L14"/>
    <mergeCell ref="S14:Z14"/>
    <mergeCell ref="AA14:AL14"/>
    <mergeCell ref="AO12:AQ12"/>
    <mergeCell ref="M13:R13"/>
    <mergeCell ref="S13:Z13"/>
    <mergeCell ref="AM12:AN12"/>
    <mergeCell ref="AA13:AL13"/>
    <mergeCell ref="AM19:AN19"/>
    <mergeCell ref="AM17:AN17"/>
    <mergeCell ref="M20:R20"/>
    <mergeCell ref="A16:B21"/>
    <mergeCell ref="C16:E17"/>
    <mergeCell ref="AO26:AQ26"/>
    <mergeCell ref="AR26:AS26"/>
    <mergeCell ref="AO24:AQ24"/>
    <mergeCell ref="M26:R26"/>
    <mergeCell ref="S23:Z23"/>
    <mergeCell ref="AO27:AQ27"/>
    <mergeCell ref="AO25:AQ25"/>
    <mergeCell ref="AR24:AS24"/>
    <mergeCell ref="F25:H25"/>
    <mergeCell ref="I25:L25"/>
    <mergeCell ref="AA21:AL21"/>
    <mergeCell ref="F20:H20"/>
    <mergeCell ref="M23:R23"/>
    <mergeCell ref="F23:H23"/>
    <mergeCell ref="AO21:AQ21"/>
    <mergeCell ref="F22:H22"/>
    <mergeCell ref="I22:L22"/>
    <mergeCell ref="M22:R22"/>
    <mergeCell ref="S22:Z22"/>
    <mergeCell ref="AA22:AL22"/>
    <mergeCell ref="I23:L23"/>
    <mergeCell ref="M24:R24"/>
    <mergeCell ref="I24:L24"/>
    <mergeCell ref="S27:Z27"/>
    <mergeCell ref="AA27:AL27"/>
    <mergeCell ref="AM24:AN24"/>
    <mergeCell ref="AM25:AN25"/>
    <mergeCell ref="AM26:AN26"/>
    <mergeCell ref="S26:Z26"/>
    <mergeCell ref="AA26:AL26"/>
    <mergeCell ref="AM27:AN27"/>
    <mergeCell ref="AA24:AL24"/>
    <mergeCell ref="AA25:AL25"/>
    <mergeCell ref="S25:Z25"/>
    <mergeCell ref="S24:Z24"/>
    <mergeCell ref="AT24:AV24"/>
    <mergeCell ref="AM23:AN23"/>
    <mergeCell ref="AO23:AQ23"/>
    <mergeCell ref="AA23:AL23"/>
    <mergeCell ref="M21:R21"/>
    <mergeCell ref="S21:Z21"/>
    <mergeCell ref="I19:L19"/>
    <mergeCell ref="I20:L20"/>
    <mergeCell ref="S20:Z20"/>
    <mergeCell ref="AA20:AL20"/>
    <mergeCell ref="AM20:AN20"/>
    <mergeCell ref="AR19:AS19"/>
    <mergeCell ref="M19:R19"/>
    <mergeCell ref="S19:Z19"/>
    <mergeCell ref="AA19:AL19"/>
    <mergeCell ref="AM21:AN21"/>
    <mergeCell ref="AT22:AV22"/>
    <mergeCell ref="AR23:AS23"/>
    <mergeCell ref="AT23:AV23"/>
    <mergeCell ref="AR22:AS22"/>
    <mergeCell ref="F15:H15"/>
    <mergeCell ref="I15:L15"/>
    <mergeCell ref="M15:R15"/>
    <mergeCell ref="AR14:AS14"/>
    <mergeCell ref="AR15:AS15"/>
    <mergeCell ref="I13:L13"/>
    <mergeCell ref="S15:Z15"/>
    <mergeCell ref="AA15:AL15"/>
    <mergeCell ref="AO15:AQ15"/>
    <mergeCell ref="A3:BC3"/>
    <mergeCell ref="A9:B9"/>
    <mergeCell ref="F9:H9"/>
    <mergeCell ref="I9:L9"/>
    <mergeCell ref="M9:R9"/>
    <mergeCell ref="C9:E9"/>
    <mergeCell ref="S9:Z9"/>
    <mergeCell ref="AA9:AL9"/>
    <mergeCell ref="AR9:AS9"/>
    <mergeCell ref="AM9:AN9"/>
    <mergeCell ref="AV6:AW6"/>
    <mergeCell ref="AY6:AZ6"/>
    <mergeCell ref="BA6:BC6"/>
    <mergeCell ref="M8:AS8"/>
    <mergeCell ref="AA16:AL16"/>
    <mergeCell ref="AO16:AQ16"/>
    <mergeCell ref="M16:R16"/>
    <mergeCell ref="S16:Z16"/>
    <mergeCell ref="AR18:AS18"/>
    <mergeCell ref="F17:H17"/>
    <mergeCell ref="I17:L17"/>
    <mergeCell ref="M17:R17"/>
    <mergeCell ref="F16:H16"/>
    <mergeCell ref="I16:L16"/>
    <mergeCell ref="AO18:AQ18"/>
    <mergeCell ref="AM18:AN18"/>
    <mergeCell ref="AM16:AN16"/>
    <mergeCell ref="S17:Z17"/>
    <mergeCell ref="AA17:AL17"/>
    <mergeCell ref="AO17:AQ17"/>
    <mergeCell ref="AR17:AS17"/>
    <mergeCell ref="I18:L18"/>
    <mergeCell ref="M18:R18"/>
    <mergeCell ref="S18:Z18"/>
    <mergeCell ref="AA18:AL18"/>
    <mergeCell ref="AZ13:BB13"/>
    <mergeCell ref="M10:R10"/>
    <mergeCell ref="AR11:AS11"/>
    <mergeCell ref="F14:H14"/>
    <mergeCell ref="AO14:AQ14"/>
    <mergeCell ref="AM14:AN14"/>
    <mergeCell ref="I10:L10"/>
    <mergeCell ref="F13:H13"/>
    <mergeCell ref="M14:R14"/>
    <mergeCell ref="AO10:AQ10"/>
    <mergeCell ref="AR10:AS10"/>
    <mergeCell ref="F12:H12"/>
    <mergeCell ref="I12:L12"/>
    <mergeCell ref="AO13:AQ13"/>
    <mergeCell ref="AR13:AS13"/>
    <mergeCell ref="AO11:AQ11"/>
    <mergeCell ref="F10:H10"/>
    <mergeCell ref="S10:Z10"/>
    <mergeCell ref="M11:R11"/>
    <mergeCell ref="S11:Z11"/>
    <mergeCell ref="F11:H11"/>
    <mergeCell ref="I11:L11"/>
    <mergeCell ref="AA10:AL10"/>
    <mergeCell ref="AR12:AS12"/>
    <mergeCell ref="AT12:AV12"/>
    <mergeCell ref="AT13:AV13"/>
    <mergeCell ref="AT14:AV14"/>
    <mergeCell ref="AT15:AV15"/>
    <mergeCell ref="AM22:AN22"/>
    <mergeCell ref="AT17:AV17"/>
    <mergeCell ref="AT18:AV18"/>
    <mergeCell ref="AT19:AV19"/>
    <mergeCell ref="AO19:AQ19"/>
    <mergeCell ref="AR20:AS20"/>
    <mergeCell ref="AT20:AV20"/>
    <mergeCell ref="AO20:AQ20"/>
    <mergeCell ref="AM13:AN13"/>
    <mergeCell ref="BP8:BQ8"/>
    <mergeCell ref="BR8:BR9"/>
    <mergeCell ref="BS8:BS9"/>
    <mergeCell ref="AW9:AY9"/>
    <mergeCell ref="AZ9:BC9"/>
    <mergeCell ref="AO9:AQ9"/>
    <mergeCell ref="AT7:BC8"/>
    <mergeCell ref="AT9:AV9"/>
    <mergeCell ref="AZ25:BB25"/>
    <mergeCell ref="AZ10:BB10"/>
    <mergeCell ref="AZ18:BB18"/>
    <mergeCell ref="AZ19:BB19"/>
    <mergeCell ref="AW20:AY21"/>
    <mergeCell ref="AW22:AY23"/>
    <mergeCell ref="AZ14:BB14"/>
    <mergeCell ref="AR16:AS16"/>
    <mergeCell ref="AT10:AV10"/>
    <mergeCell ref="AT25:AV25"/>
    <mergeCell ref="AR25:AS25"/>
    <mergeCell ref="AT16:AV16"/>
    <mergeCell ref="AT11:AV11"/>
    <mergeCell ref="AZ11:BB11"/>
    <mergeCell ref="AR21:AS21"/>
    <mergeCell ref="AT21:AV21"/>
  </mergeCells>
  <phoneticPr fontId="27"/>
  <conditionalFormatting sqref="M10:R10">
    <cfRule type="expression" dxfId="65" priority="21" stopIfTrue="1">
      <formula>AND($M10&lt;&gt;"",$AM10&lt;&gt;"",$AM10&lt;&gt;"D1",$AM10&lt;&gt;"D2",$AM10&lt;&gt;"D3",$AM10&lt;&gt;"D4")</formula>
    </cfRule>
  </conditionalFormatting>
  <conditionalFormatting sqref="M11:R15">
    <cfRule type="expression" dxfId="64" priority="11">
      <formula>AND($M11&lt;&gt;"",$AM11&lt;&gt;"",$AM11&lt;&gt;"D1",$AM11&lt;&gt;"D2",$AM11&lt;&gt;"D3",$AM11&lt;&gt;"D4")</formula>
    </cfRule>
  </conditionalFormatting>
  <conditionalFormatting sqref="M16:R16">
    <cfRule type="expression" dxfId="63" priority="20" stopIfTrue="1">
      <formula>AND($M16&lt;&gt;"",$AM16&lt;&gt;"",$AM16&lt;&gt;"D1",$AM16&lt;&gt;"D2",$AM16&lt;&gt;"D3")</formula>
    </cfRule>
  </conditionalFormatting>
  <conditionalFormatting sqref="M17:R21">
    <cfRule type="expression" dxfId="62" priority="6">
      <formula>AND($M17&lt;&gt;"",$AM17&lt;&gt;"",$AM17&lt;&gt;"D1",$AM17&lt;&gt;"D2",$AM17&lt;&gt;"D3")</formula>
    </cfRule>
  </conditionalFormatting>
  <conditionalFormatting sqref="M22:R22">
    <cfRule type="expression" dxfId="61" priority="19" stopIfTrue="1">
      <formula>AND($M22&lt;&gt;"",$AM22&lt;&gt;"",$AM22&lt;&gt;"D1",$AM22&lt;&gt;"D2",$AM22&lt;&gt;"D3")</formula>
    </cfRule>
  </conditionalFormatting>
  <conditionalFormatting sqref="M23:R27">
    <cfRule type="expression" dxfId="60" priority="1">
      <formula>AND($M23&lt;&gt;"",$AM23&lt;&gt;"",$AM23&lt;&gt;"D1",$AM23&lt;&gt;"D2",$AM23&lt;&gt;"D3")</formula>
    </cfRule>
  </conditionalFormatting>
  <conditionalFormatting sqref="T31">
    <cfRule type="expression" dxfId="59" priority="18" stopIfTrue="1">
      <formula>AND(COUNTIF($I$10:$L$15,"吹込・吹付")&gt;0,$T$31="")</formula>
    </cfRule>
  </conditionalFormatting>
  <conditionalFormatting sqref="T32">
    <cfRule type="expression" dxfId="58" priority="17" stopIfTrue="1">
      <formula>AND(COUNTIF($I$16:$L$21,"吹込・吹付")&gt;0,$T$32="")</formula>
    </cfRule>
  </conditionalFormatting>
  <conditionalFormatting sqref="T33">
    <cfRule type="expression" dxfId="57" priority="16" stopIfTrue="1">
      <formula>AND(COUNTIF($I$22:$L$27,"吹込・吹付")&gt;0,$T$33="")</formula>
    </cfRule>
  </conditionalFormatting>
  <dataValidations count="8">
    <dataValidation type="textLength" imeMode="disabled" operator="equal" allowBlank="1" showInputMessage="1" showErrorMessage="1" errorTitle="文字数エラー" error="10文字で入力してください。" sqref="M10:R27" xr:uid="{00000000-0002-0000-0200-000000000000}">
      <formula1>10</formula1>
    </dataValidation>
    <dataValidation type="custom" imeMode="disabled" allowBlank="1" showInputMessage="1" showErrorMessage="1" errorTitle="入力エラー" error="小数点は第三位まで、四位以下四捨五入で入力して下さい。" sqref="AO10:AQ27" xr:uid="{00000000-0002-0000-0200-000001000000}">
      <formula1>AO10-ROUND(AO10,3)=0</formula1>
    </dataValidation>
    <dataValidation type="custom" imeMode="disabled" allowBlank="1" showInputMessage="1" showErrorMessage="1" errorTitle="入力エラー" error="小数点は第一位まで、二位以下切り捨てで入力して下さい。" sqref="AT10:AY27" xr:uid="{00000000-0002-0000-0200-000002000000}">
      <formula1>AT10-ROUNDDOWN(AT10,1)=0</formula1>
    </dataValidation>
    <dataValidation type="list" imeMode="disabled" operator="equal" allowBlank="1" showInputMessage="1" showErrorMessage="1" errorTitle="入力エラー" error="プルダウンより選択してください。" sqref="I10:L27" xr:uid="{00000000-0002-0000-0200-000003000000}">
      <formula1>"吹込・吹付,吹込・吹付以外,真空断熱材"</formula1>
    </dataValidation>
    <dataValidation imeMode="disabled" allowBlank="1" showInputMessage="1" showErrorMessage="1" sqref="AV6:AW6 AY6:AZ6" xr:uid="{00000000-0002-0000-0200-000004000000}"/>
    <dataValidation type="textLength" imeMode="halfAlpha" operator="equal" allowBlank="1" showInputMessage="1" showErrorMessage="1" errorTitle="文字数エラー" error="2桁の英数字で入力してください。" sqref="AM10:AN27" xr:uid="{00000000-0002-0000-0200-000005000000}">
      <formula1>2</formula1>
    </dataValidation>
    <dataValidation type="custom" imeMode="disabled" allowBlank="1" showInputMessage="1" showErrorMessage="1" errorTitle="入力エラー" error="小数点は第二位まで、三位以下切り捨てで入力して下さい。" sqref="AZ10:BB27" xr:uid="{00000000-0002-0000-0200-000006000000}">
      <formula1>AZ10-ROUNDDOWN(AZ10,2)=0</formula1>
    </dataValidation>
    <dataValidation type="custom" imeMode="disabled" allowBlank="1" showInputMessage="1" showErrorMessage="1" errorTitle="入力エラー" error="小数点以下第一位を切り捨てで入力して下さい。" sqref="AR10:AS27" xr:uid="{00000000-0002-0000-0200-000007000000}">
      <formula1>AR10-ROUNDDOWN(AR10,0)=0</formula1>
    </dataValidation>
  </dataValidations>
  <printOptions horizontalCentered="1"/>
  <pageMargins left="0.15748031496062992" right="0.15748031496062992" top="0.43307086614173229" bottom="0" header="0.31496062992125984" footer="0.31496062992125984"/>
  <pageSetup paperSize="9" scale="45" orientation="portrait" r:id="rId1"/>
  <headerFooter>
    <oddHeader>&amp;RVERSION 1.0</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C151"/>
  <sheetViews>
    <sheetView showGridLines="0" showZeros="0" view="pageBreakPreview" zoomScale="55" zoomScaleNormal="100" zoomScaleSheetLayoutView="55" workbookViewId="0"/>
  </sheetViews>
  <sheetFormatPr defaultColWidth="9" defaultRowHeight="13.2"/>
  <cols>
    <col min="1" max="36" width="3.6640625" style="7" customWidth="1"/>
    <col min="37" max="38" width="4.109375" style="7" customWidth="1"/>
    <col min="39" max="85" width="3.6640625" style="7" customWidth="1"/>
    <col min="86" max="16384" width="9" style="7"/>
  </cols>
  <sheetData>
    <row r="1" spans="1:55" ht="18.75" customHeight="1">
      <c r="A1" s="40" t="s">
        <v>157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25"/>
      <c r="AN1" s="25"/>
      <c r="AO1" s="25"/>
      <c r="AV1" s="211" t="str">
        <f>'様式第13｜完了実績報告書'!$BR$2</f>
        <v>事業番号</v>
      </c>
      <c r="AW1" s="477">
        <f>'様式第13｜完了実績報告書'!$CA$2</f>
        <v>0</v>
      </c>
      <c r="AX1" s="477"/>
      <c r="AY1" s="477"/>
      <c r="AZ1" s="477"/>
      <c r="BA1" s="477"/>
      <c r="BB1" s="477"/>
      <c r="BC1" s="49"/>
    </row>
    <row r="2" spans="1:55" ht="18.75" customHeight="1">
      <c r="AR2" s="3"/>
      <c r="AV2" s="211" t="str">
        <f>'様式第13｜完了実績報告書'!$BZ$3</f>
        <v>補助事業者名</v>
      </c>
      <c r="AW2" s="477">
        <f>'様式第13｜完了実績報告書'!$BD$15</f>
        <v>0</v>
      </c>
      <c r="AX2" s="477"/>
      <c r="AY2" s="477"/>
      <c r="AZ2" s="477"/>
      <c r="BA2" s="477"/>
      <c r="BB2" s="477"/>
      <c r="BC2" s="217"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55" ht="30" customHeight="1">
      <c r="A3" s="592" t="s">
        <v>131</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row>
    <row r="4" spans="1:55" ht="3"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ht="45.6" customHeight="1">
      <c r="A5" s="229" t="s">
        <v>279</v>
      </c>
      <c r="B5" s="40"/>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4"/>
      <c r="AT5" s="4"/>
      <c r="AU5" s="27"/>
      <c r="AV5" s="27"/>
      <c r="AW5" s="4"/>
      <c r="AX5" s="4"/>
      <c r="AY5" s="4"/>
      <c r="AZ5" s="4"/>
      <c r="BA5" s="4"/>
      <c r="BB5" s="4"/>
      <c r="BC5" s="135" t="s">
        <v>3</v>
      </c>
    </row>
    <row r="6" spans="1:55" ht="21" customHeight="1">
      <c r="A6" s="214"/>
      <c r="B6" s="215"/>
      <c r="C6" s="205" t="s">
        <v>137</v>
      </c>
      <c r="D6" s="26"/>
      <c r="E6" s="26"/>
      <c r="F6" s="26"/>
      <c r="G6" s="212"/>
      <c r="H6" s="213"/>
      <c r="I6" s="205" t="s">
        <v>178</v>
      </c>
      <c r="J6" s="26"/>
      <c r="K6" s="4"/>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174" t="s">
        <v>94</v>
      </c>
      <c r="AV6" s="603"/>
      <c r="AW6" s="603"/>
      <c r="AX6" s="24" t="s">
        <v>93</v>
      </c>
      <c r="AY6" s="603"/>
      <c r="AZ6" s="603"/>
      <c r="BA6" s="463" t="s">
        <v>92</v>
      </c>
      <c r="BB6" s="463"/>
      <c r="BC6" s="463"/>
    </row>
    <row r="7" spans="1:55" ht="7.5" customHeight="1" thickBot="1">
      <c r="A7" s="39"/>
      <c r="B7" s="39"/>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173"/>
      <c r="AV7" s="207"/>
      <c r="AW7" s="207"/>
      <c r="AX7" s="24"/>
      <c r="AY7" s="207"/>
      <c r="AZ7" s="207"/>
      <c r="BA7" s="179"/>
      <c r="BB7" s="179"/>
      <c r="BC7" s="179"/>
    </row>
    <row r="8" spans="1:55" ht="24.75" customHeight="1">
      <c r="A8" s="766" t="s">
        <v>73</v>
      </c>
      <c r="B8" s="767"/>
      <c r="C8" s="767"/>
      <c r="D8" s="768"/>
      <c r="E8" s="772" t="s">
        <v>136</v>
      </c>
      <c r="F8" s="773"/>
      <c r="G8" s="773"/>
      <c r="H8" s="773"/>
      <c r="I8" s="773"/>
      <c r="J8" s="773"/>
      <c r="K8" s="773"/>
      <c r="L8" s="773"/>
      <c r="M8" s="773"/>
      <c r="N8" s="774"/>
      <c r="O8" s="187"/>
      <c r="P8" s="120"/>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17"/>
    </row>
    <row r="9" spans="1:55" ht="24.75" customHeight="1" thickBot="1">
      <c r="A9" s="769"/>
      <c r="B9" s="770"/>
      <c r="C9" s="770"/>
      <c r="D9" s="771"/>
      <c r="E9" s="775"/>
      <c r="F9" s="776"/>
      <c r="G9" s="776"/>
      <c r="H9" s="776"/>
      <c r="I9" s="776"/>
      <c r="J9" s="776"/>
      <c r="K9" s="776"/>
      <c r="L9" s="776"/>
      <c r="M9" s="776"/>
      <c r="N9" s="777"/>
      <c r="O9" s="187"/>
      <c r="P9" s="120"/>
      <c r="Q9" s="885" t="str">
        <f>IF(COUNTIF(AK15:AL36,"err")&gt;0,"グレードと一致しない番号があります。登録番号を確認して下さい。","")</f>
        <v/>
      </c>
      <c r="R9" s="885"/>
      <c r="S9" s="885"/>
      <c r="T9" s="885"/>
      <c r="U9" s="885"/>
      <c r="V9" s="885"/>
      <c r="W9" s="885"/>
      <c r="X9" s="885"/>
      <c r="Y9" s="885"/>
      <c r="Z9" s="885"/>
      <c r="AA9" s="885"/>
      <c r="AB9" s="885"/>
      <c r="AC9" s="885"/>
      <c r="AD9" s="885"/>
      <c r="AE9" s="885"/>
      <c r="AF9" s="885"/>
      <c r="AG9" s="885"/>
      <c r="AH9" s="885"/>
      <c r="AI9" s="885"/>
      <c r="AJ9" s="885"/>
      <c r="AK9" s="885"/>
      <c r="AL9" s="885"/>
      <c r="AM9" s="885"/>
      <c r="AN9" s="885"/>
      <c r="AO9" s="885"/>
      <c r="AP9" s="885"/>
      <c r="AQ9" s="885"/>
      <c r="AR9" s="885"/>
      <c r="AS9" s="885"/>
      <c r="AT9" s="885"/>
      <c r="AU9" s="885"/>
      <c r="AV9" s="885"/>
      <c r="AW9" s="885"/>
      <c r="AX9" s="885"/>
      <c r="AY9" s="885"/>
      <c r="AZ9" s="885"/>
      <c r="BA9" s="885"/>
      <c r="BB9" s="885"/>
      <c r="BC9" s="17"/>
    </row>
    <row r="10" spans="1:55" ht="9" customHeight="1">
      <c r="A10" s="28"/>
      <c r="B10" s="28"/>
      <c r="C10" s="29"/>
      <c r="D10" s="29"/>
      <c r="E10" s="29"/>
      <c r="F10" s="29"/>
      <c r="G10" s="29"/>
      <c r="H10" s="29"/>
      <c r="I10" s="29"/>
      <c r="J10" s="29"/>
      <c r="K10" s="29"/>
      <c r="L10" s="29"/>
      <c r="M10" s="29"/>
      <c r="N10" s="29"/>
      <c r="O10" s="29"/>
      <c r="P10" s="29"/>
      <c r="Q10" s="4"/>
      <c r="R10" s="4"/>
      <c r="S10" s="4"/>
      <c r="T10" s="4"/>
      <c r="U10" s="4"/>
      <c r="V10" s="4"/>
      <c r="W10" s="4"/>
      <c r="X10" s="4"/>
      <c r="Y10" s="4"/>
      <c r="Z10" s="4"/>
      <c r="AA10" s="29"/>
      <c r="AB10" s="29"/>
      <c r="AC10" s="29"/>
      <c r="AD10" s="4"/>
      <c r="AE10" s="4"/>
      <c r="AF10" s="4"/>
      <c r="AG10" s="4"/>
      <c r="AH10" s="4"/>
      <c r="AI10" s="4"/>
      <c r="AJ10" s="4"/>
      <c r="AK10" s="4"/>
      <c r="AL10" s="4"/>
      <c r="AM10" s="4"/>
      <c r="AN10" s="4"/>
      <c r="AO10" s="4"/>
      <c r="AP10" s="4"/>
      <c r="AQ10" s="4"/>
      <c r="AR10" s="4"/>
      <c r="AS10" s="4"/>
      <c r="AT10" s="4"/>
      <c r="AU10" s="4"/>
      <c r="AV10" s="4"/>
      <c r="AW10" s="4"/>
      <c r="AX10" s="4"/>
      <c r="AY10" s="4"/>
    </row>
    <row r="11" spans="1:55" ht="29.25" customHeight="1">
      <c r="A11" s="951" t="s">
        <v>208</v>
      </c>
      <c r="B11" s="952"/>
      <c r="C11" s="952"/>
      <c r="D11" s="952"/>
      <c r="E11" s="952"/>
      <c r="F11" s="952"/>
      <c r="G11" s="952"/>
      <c r="H11" s="952"/>
      <c r="I11" s="952"/>
      <c r="J11" s="952"/>
      <c r="K11" s="952"/>
      <c r="L11" s="952"/>
      <c r="M11" s="952"/>
      <c r="N11" s="952"/>
      <c r="O11" s="952"/>
      <c r="P11" s="952"/>
      <c r="Q11" s="952"/>
      <c r="R11" s="952"/>
      <c r="S11" s="952"/>
      <c r="T11" s="952"/>
      <c r="U11" s="952"/>
      <c r="V11" s="952"/>
      <c r="W11" s="952"/>
      <c r="X11" s="952"/>
      <c r="Y11" s="952"/>
      <c r="Z11" s="952"/>
      <c r="AA11" s="952"/>
      <c r="AB11" s="952"/>
      <c r="AC11" s="952"/>
      <c r="AD11" s="952"/>
      <c r="AE11" s="952"/>
      <c r="AF11" s="952"/>
      <c r="AG11" s="952"/>
      <c r="AH11" s="952"/>
      <c r="AI11" s="952"/>
      <c r="AJ11" s="952"/>
      <c r="AK11" s="952"/>
      <c r="AL11" s="953"/>
      <c r="AM11" s="948" t="s">
        <v>5</v>
      </c>
      <c r="AN11" s="949"/>
      <c r="AO11" s="949"/>
      <c r="AP11" s="949"/>
      <c r="AQ11" s="949"/>
      <c r="AR11" s="949"/>
      <c r="AS11" s="950"/>
      <c r="AT11" s="40"/>
      <c r="AU11" s="40"/>
      <c r="AV11" s="40"/>
      <c r="AW11" s="4"/>
      <c r="AX11" s="4"/>
      <c r="AY11" s="4"/>
    </row>
    <row r="12" spans="1:55" ht="9" customHeight="1" thickBot="1">
      <c r="A12" s="28"/>
      <c r="B12" s="28"/>
      <c r="C12" s="29"/>
      <c r="D12" s="29"/>
      <c r="E12" s="29"/>
      <c r="F12" s="29"/>
      <c r="G12" s="29"/>
      <c r="H12" s="29"/>
      <c r="I12" s="29"/>
      <c r="J12" s="29"/>
      <c r="K12" s="29"/>
      <c r="L12" s="29"/>
      <c r="M12" s="29"/>
      <c r="N12" s="29"/>
      <c r="O12" s="29"/>
      <c r="P12" s="29"/>
      <c r="Q12" s="4"/>
      <c r="R12" s="4"/>
      <c r="S12" s="4"/>
      <c r="T12" s="4"/>
      <c r="U12" s="4"/>
      <c r="V12" s="4"/>
      <c r="W12" s="4"/>
      <c r="X12" s="4"/>
      <c r="Y12" s="4"/>
      <c r="Z12" s="4"/>
      <c r="AA12" s="29"/>
      <c r="AB12" s="29"/>
      <c r="AC12" s="29"/>
      <c r="AD12" s="4"/>
      <c r="AE12" s="4"/>
      <c r="AF12" s="4"/>
      <c r="AG12" s="4"/>
      <c r="AH12" s="4"/>
      <c r="AI12" s="4"/>
      <c r="AJ12" s="4"/>
      <c r="AK12" s="4"/>
      <c r="AL12" s="4"/>
      <c r="AM12" s="4"/>
      <c r="AN12" s="4"/>
      <c r="AO12" s="4"/>
      <c r="AP12" s="4"/>
      <c r="AQ12" s="4"/>
      <c r="AR12" s="4"/>
      <c r="AS12" s="4"/>
      <c r="AT12" s="4"/>
      <c r="AU12" s="4"/>
      <c r="AV12" s="4"/>
      <c r="AW12" s="4"/>
      <c r="AX12" s="4"/>
      <c r="AY12" s="4"/>
    </row>
    <row r="13" spans="1:55" ht="18.75" customHeight="1">
      <c r="A13" s="820" t="s">
        <v>84</v>
      </c>
      <c r="B13" s="821"/>
      <c r="C13" s="821"/>
      <c r="D13" s="822"/>
      <c r="E13" s="826" t="s">
        <v>194</v>
      </c>
      <c r="F13" s="827"/>
      <c r="G13" s="827"/>
      <c r="H13" s="827"/>
      <c r="I13" s="828"/>
      <c r="J13" s="794" t="s">
        <v>10</v>
      </c>
      <c r="K13" s="795"/>
      <c r="L13" s="795"/>
      <c r="M13" s="795"/>
      <c r="N13" s="795"/>
      <c r="O13" s="795"/>
      <c r="P13" s="795"/>
      <c r="Q13" s="795"/>
      <c r="R13" s="796"/>
      <c r="S13" s="794" t="s">
        <v>74</v>
      </c>
      <c r="T13" s="795"/>
      <c r="U13" s="795"/>
      <c r="V13" s="795"/>
      <c r="W13" s="795"/>
      <c r="X13" s="795"/>
      <c r="Y13" s="795"/>
      <c r="Z13" s="795"/>
      <c r="AA13" s="795"/>
      <c r="AB13" s="795"/>
      <c r="AC13" s="795"/>
      <c r="AD13" s="795"/>
      <c r="AE13" s="795"/>
      <c r="AF13" s="795"/>
      <c r="AG13" s="795"/>
      <c r="AH13" s="795"/>
      <c r="AI13" s="795"/>
      <c r="AJ13" s="796"/>
      <c r="AK13" s="800" t="s">
        <v>75</v>
      </c>
      <c r="AL13" s="801"/>
      <c r="AM13" s="807" t="s">
        <v>21</v>
      </c>
      <c r="AN13" s="808"/>
      <c r="AO13" s="808"/>
      <c r="AP13" s="808"/>
      <c r="AQ13" s="808"/>
      <c r="AR13" s="808"/>
      <c r="AS13" s="809"/>
      <c r="AT13" s="859" t="s">
        <v>19</v>
      </c>
      <c r="AU13" s="860"/>
      <c r="AV13" s="861"/>
      <c r="AW13" s="794" t="s">
        <v>47</v>
      </c>
      <c r="AX13" s="795"/>
      <c r="AY13" s="796"/>
      <c r="AZ13" s="874" t="s">
        <v>20</v>
      </c>
      <c r="BA13" s="875"/>
      <c r="BB13" s="875"/>
      <c r="BC13" s="876"/>
    </row>
    <row r="14" spans="1:55" ht="28.5" customHeight="1" thickBot="1">
      <c r="A14" s="823"/>
      <c r="B14" s="824"/>
      <c r="C14" s="824"/>
      <c r="D14" s="825"/>
      <c r="E14" s="829"/>
      <c r="F14" s="830"/>
      <c r="G14" s="830"/>
      <c r="H14" s="830"/>
      <c r="I14" s="831"/>
      <c r="J14" s="797"/>
      <c r="K14" s="798"/>
      <c r="L14" s="798"/>
      <c r="M14" s="798"/>
      <c r="N14" s="798"/>
      <c r="O14" s="798"/>
      <c r="P14" s="798"/>
      <c r="Q14" s="798"/>
      <c r="R14" s="799"/>
      <c r="S14" s="797"/>
      <c r="T14" s="798"/>
      <c r="U14" s="798"/>
      <c r="V14" s="798"/>
      <c r="W14" s="798"/>
      <c r="X14" s="798"/>
      <c r="Y14" s="798"/>
      <c r="Z14" s="798"/>
      <c r="AA14" s="798"/>
      <c r="AB14" s="798"/>
      <c r="AC14" s="798"/>
      <c r="AD14" s="798"/>
      <c r="AE14" s="798"/>
      <c r="AF14" s="798"/>
      <c r="AG14" s="798"/>
      <c r="AH14" s="798"/>
      <c r="AI14" s="798"/>
      <c r="AJ14" s="799"/>
      <c r="AK14" s="802"/>
      <c r="AL14" s="803"/>
      <c r="AM14" s="810" t="s">
        <v>12</v>
      </c>
      <c r="AN14" s="811"/>
      <c r="AO14" s="811"/>
      <c r="AP14" s="216" t="s">
        <v>76</v>
      </c>
      <c r="AQ14" s="811" t="s">
        <v>13</v>
      </c>
      <c r="AR14" s="811"/>
      <c r="AS14" s="881"/>
      <c r="AT14" s="862"/>
      <c r="AU14" s="863"/>
      <c r="AV14" s="864"/>
      <c r="AW14" s="797"/>
      <c r="AX14" s="798"/>
      <c r="AY14" s="799"/>
      <c r="AZ14" s="877"/>
      <c r="BA14" s="878"/>
      <c r="BB14" s="878"/>
      <c r="BC14" s="879"/>
    </row>
    <row r="15" spans="1:55" s="30" customFormat="1" ht="30" customHeight="1" thickTop="1">
      <c r="A15" s="832"/>
      <c r="B15" s="833"/>
      <c r="C15" s="833"/>
      <c r="D15" s="834"/>
      <c r="E15" s="560"/>
      <c r="F15" s="561"/>
      <c r="G15" s="561"/>
      <c r="H15" s="561"/>
      <c r="I15" s="562"/>
      <c r="J15" s="835"/>
      <c r="K15" s="836"/>
      <c r="L15" s="836"/>
      <c r="M15" s="836"/>
      <c r="N15" s="836"/>
      <c r="O15" s="836"/>
      <c r="P15" s="836"/>
      <c r="Q15" s="836"/>
      <c r="R15" s="837"/>
      <c r="S15" s="835"/>
      <c r="T15" s="836"/>
      <c r="U15" s="836"/>
      <c r="V15" s="836"/>
      <c r="W15" s="836"/>
      <c r="X15" s="836"/>
      <c r="Y15" s="836"/>
      <c r="Z15" s="836"/>
      <c r="AA15" s="836"/>
      <c r="AB15" s="836"/>
      <c r="AC15" s="836"/>
      <c r="AD15" s="836"/>
      <c r="AE15" s="836"/>
      <c r="AF15" s="836"/>
      <c r="AG15" s="836"/>
      <c r="AH15" s="836"/>
      <c r="AI15" s="836"/>
      <c r="AJ15" s="837"/>
      <c r="AK15" s="838" t="str">
        <f t="shared" ref="AK15:AK36" si="0">IF(E15="","",IF(AND(LEFT(E15,1)&amp;RIGHT(E15,1)&lt;&gt;"W1",LEFT(E15,1)&amp;RIGHT(E15,1)&lt;&gt;"W2",LEFT(E15,1)&amp;RIGHT(E15,1)&lt;&gt;"W3",LEFT(E15,1)&amp;RIGHT(E15,1)&lt;&gt;"W4"),"err",LEFT(E15,1)&amp;RIGHT(E15,1)))</f>
        <v/>
      </c>
      <c r="AL15" s="839"/>
      <c r="AM15" s="812"/>
      <c r="AN15" s="813"/>
      <c r="AO15" s="813"/>
      <c r="AP15" s="200" t="s">
        <v>76</v>
      </c>
      <c r="AQ15" s="813"/>
      <c r="AR15" s="813"/>
      <c r="AS15" s="880"/>
      <c r="AT15" s="871" t="str">
        <f t="shared" ref="AT15:AT36" si="1">IF(AND(AM15&lt;&gt;"",AQ15&lt;&gt;""),ROUNDDOWN(AM15*AQ15/1000000,2),"")</f>
        <v/>
      </c>
      <c r="AU15" s="872"/>
      <c r="AV15" s="873"/>
      <c r="AW15" s="868"/>
      <c r="AX15" s="869"/>
      <c r="AY15" s="870"/>
      <c r="AZ15" s="865" t="str">
        <f t="shared" ref="AZ15:AZ36" si="2">IF(AT15&lt;&gt;"",AW15*AT15,"")</f>
        <v/>
      </c>
      <c r="BA15" s="866"/>
      <c r="BB15" s="866"/>
      <c r="BC15" s="867"/>
    </row>
    <row r="16" spans="1:55" s="30" customFormat="1" ht="30" customHeight="1">
      <c r="A16" s="791"/>
      <c r="B16" s="792"/>
      <c r="C16" s="792"/>
      <c r="D16" s="793"/>
      <c r="E16" s="804"/>
      <c r="F16" s="805"/>
      <c r="G16" s="805"/>
      <c r="H16" s="805"/>
      <c r="I16" s="806"/>
      <c r="J16" s="778"/>
      <c r="K16" s="779"/>
      <c r="L16" s="779"/>
      <c r="M16" s="779"/>
      <c r="N16" s="779"/>
      <c r="O16" s="779"/>
      <c r="P16" s="779"/>
      <c r="Q16" s="779"/>
      <c r="R16" s="780"/>
      <c r="S16" s="778"/>
      <c r="T16" s="779"/>
      <c r="U16" s="779"/>
      <c r="V16" s="779"/>
      <c r="W16" s="779"/>
      <c r="X16" s="779"/>
      <c r="Y16" s="779"/>
      <c r="Z16" s="779"/>
      <c r="AA16" s="779"/>
      <c r="AB16" s="779"/>
      <c r="AC16" s="779"/>
      <c r="AD16" s="779"/>
      <c r="AE16" s="779"/>
      <c r="AF16" s="779"/>
      <c r="AG16" s="779"/>
      <c r="AH16" s="779"/>
      <c r="AI16" s="779"/>
      <c r="AJ16" s="780"/>
      <c r="AK16" s="781" t="str">
        <f t="shared" ref="AK16:AK28" si="3">IF(E16="","",IF(AND(LEFT(E16,1)&amp;RIGHT(E16,1)&lt;&gt;"W1",LEFT(E16,1)&amp;RIGHT(E16,1)&lt;&gt;"W2",LEFT(E16,1)&amp;RIGHT(E16,1)&lt;&gt;"W3",LEFT(E16,1)&amp;RIGHT(E16,1)&lt;&gt;"W4"),"err",LEFT(E16,1)&amp;RIGHT(E16,1)))</f>
        <v/>
      </c>
      <c r="AL16" s="782"/>
      <c r="AM16" s="783"/>
      <c r="AN16" s="784"/>
      <c r="AO16" s="784"/>
      <c r="AP16" s="201" t="s">
        <v>76</v>
      </c>
      <c r="AQ16" s="784"/>
      <c r="AR16" s="784"/>
      <c r="AS16" s="845"/>
      <c r="AT16" s="817" t="str">
        <f t="shared" ref="AT16:AT28" si="4">IF(AND(AM16&lt;&gt;"",AQ16&lt;&gt;""),ROUNDDOWN(AM16*AQ16/1000000,2),"")</f>
        <v/>
      </c>
      <c r="AU16" s="818"/>
      <c r="AV16" s="819"/>
      <c r="AW16" s="814"/>
      <c r="AX16" s="815"/>
      <c r="AY16" s="816"/>
      <c r="AZ16" s="840" t="str">
        <f t="shared" ref="AZ16:AZ28" si="5">IF(AT16&lt;&gt;"",AW16*AT16,"")</f>
        <v/>
      </c>
      <c r="BA16" s="841"/>
      <c r="BB16" s="841"/>
      <c r="BC16" s="842"/>
    </row>
    <row r="17" spans="1:55" s="30" customFormat="1" ht="30" customHeight="1">
      <c r="A17" s="791"/>
      <c r="B17" s="792"/>
      <c r="C17" s="792"/>
      <c r="D17" s="793"/>
      <c r="E17" s="804"/>
      <c r="F17" s="805"/>
      <c r="G17" s="805"/>
      <c r="H17" s="805"/>
      <c r="I17" s="806"/>
      <c r="J17" s="778"/>
      <c r="K17" s="779"/>
      <c r="L17" s="779"/>
      <c r="M17" s="779"/>
      <c r="N17" s="779"/>
      <c r="O17" s="779"/>
      <c r="P17" s="779"/>
      <c r="Q17" s="779"/>
      <c r="R17" s="780"/>
      <c r="S17" s="778"/>
      <c r="T17" s="779"/>
      <c r="U17" s="779"/>
      <c r="V17" s="779"/>
      <c r="W17" s="779"/>
      <c r="X17" s="779"/>
      <c r="Y17" s="779"/>
      <c r="Z17" s="779"/>
      <c r="AA17" s="779"/>
      <c r="AB17" s="779"/>
      <c r="AC17" s="779"/>
      <c r="AD17" s="779"/>
      <c r="AE17" s="779"/>
      <c r="AF17" s="779"/>
      <c r="AG17" s="779"/>
      <c r="AH17" s="779"/>
      <c r="AI17" s="779"/>
      <c r="AJ17" s="780"/>
      <c r="AK17" s="781" t="str">
        <f t="shared" si="3"/>
        <v/>
      </c>
      <c r="AL17" s="782"/>
      <c r="AM17" s="783"/>
      <c r="AN17" s="784"/>
      <c r="AO17" s="784"/>
      <c r="AP17" s="201" t="s">
        <v>76</v>
      </c>
      <c r="AQ17" s="784"/>
      <c r="AR17" s="784"/>
      <c r="AS17" s="845"/>
      <c r="AT17" s="817" t="str">
        <f t="shared" si="4"/>
        <v/>
      </c>
      <c r="AU17" s="818"/>
      <c r="AV17" s="819"/>
      <c r="AW17" s="814"/>
      <c r="AX17" s="815"/>
      <c r="AY17" s="816"/>
      <c r="AZ17" s="840" t="str">
        <f t="shared" si="5"/>
        <v/>
      </c>
      <c r="BA17" s="841"/>
      <c r="BB17" s="841"/>
      <c r="BC17" s="842"/>
    </row>
    <row r="18" spans="1:55" s="30" customFormat="1" ht="30" customHeight="1">
      <c r="A18" s="791"/>
      <c r="B18" s="792"/>
      <c r="C18" s="792"/>
      <c r="D18" s="793"/>
      <c r="E18" s="804"/>
      <c r="F18" s="805"/>
      <c r="G18" s="805"/>
      <c r="H18" s="805"/>
      <c r="I18" s="806"/>
      <c r="J18" s="778"/>
      <c r="K18" s="779"/>
      <c r="L18" s="779"/>
      <c r="M18" s="779"/>
      <c r="N18" s="779"/>
      <c r="O18" s="779"/>
      <c r="P18" s="779"/>
      <c r="Q18" s="779"/>
      <c r="R18" s="780"/>
      <c r="S18" s="778"/>
      <c r="T18" s="779"/>
      <c r="U18" s="779"/>
      <c r="V18" s="779"/>
      <c r="W18" s="779"/>
      <c r="X18" s="779"/>
      <c r="Y18" s="779"/>
      <c r="Z18" s="779"/>
      <c r="AA18" s="779"/>
      <c r="AB18" s="779"/>
      <c r="AC18" s="779"/>
      <c r="AD18" s="779"/>
      <c r="AE18" s="779"/>
      <c r="AF18" s="779"/>
      <c r="AG18" s="779"/>
      <c r="AH18" s="779"/>
      <c r="AI18" s="779"/>
      <c r="AJ18" s="780"/>
      <c r="AK18" s="781" t="str">
        <f t="shared" si="3"/>
        <v/>
      </c>
      <c r="AL18" s="782"/>
      <c r="AM18" s="783"/>
      <c r="AN18" s="784"/>
      <c r="AO18" s="784"/>
      <c r="AP18" s="201" t="s">
        <v>76</v>
      </c>
      <c r="AQ18" s="784"/>
      <c r="AR18" s="784"/>
      <c r="AS18" s="845"/>
      <c r="AT18" s="817" t="str">
        <f t="shared" si="4"/>
        <v/>
      </c>
      <c r="AU18" s="818"/>
      <c r="AV18" s="819"/>
      <c r="AW18" s="814"/>
      <c r="AX18" s="815"/>
      <c r="AY18" s="816"/>
      <c r="AZ18" s="840" t="str">
        <f t="shared" si="5"/>
        <v/>
      </c>
      <c r="BA18" s="841"/>
      <c r="BB18" s="841"/>
      <c r="BC18" s="842"/>
    </row>
    <row r="19" spans="1:55" s="30" customFormat="1" ht="30" customHeight="1">
      <c r="A19" s="791"/>
      <c r="B19" s="792"/>
      <c r="C19" s="792"/>
      <c r="D19" s="793"/>
      <c r="E19" s="804"/>
      <c r="F19" s="805"/>
      <c r="G19" s="805"/>
      <c r="H19" s="805"/>
      <c r="I19" s="806"/>
      <c r="J19" s="778"/>
      <c r="K19" s="779"/>
      <c r="L19" s="779"/>
      <c r="M19" s="779"/>
      <c r="N19" s="779"/>
      <c r="O19" s="779"/>
      <c r="P19" s="779"/>
      <c r="Q19" s="779"/>
      <c r="R19" s="780"/>
      <c r="S19" s="778"/>
      <c r="T19" s="779"/>
      <c r="U19" s="779"/>
      <c r="V19" s="779"/>
      <c r="W19" s="779"/>
      <c r="X19" s="779"/>
      <c r="Y19" s="779"/>
      <c r="Z19" s="779"/>
      <c r="AA19" s="779"/>
      <c r="AB19" s="779"/>
      <c r="AC19" s="779"/>
      <c r="AD19" s="779"/>
      <c r="AE19" s="779"/>
      <c r="AF19" s="779"/>
      <c r="AG19" s="779"/>
      <c r="AH19" s="779"/>
      <c r="AI19" s="779"/>
      <c r="AJ19" s="780"/>
      <c r="AK19" s="781" t="str">
        <f t="shared" si="3"/>
        <v/>
      </c>
      <c r="AL19" s="782"/>
      <c r="AM19" s="783"/>
      <c r="AN19" s="784"/>
      <c r="AO19" s="784"/>
      <c r="AP19" s="201" t="s">
        <v>76</v>
      </c>
      <c r="AQ19" s="784"/>
      <c r="AR19" s="784"/>
      <c r="AS19" s="845"/>
      <c r="AT19" s="817" t="str">
        <f t="shared" si="4"/>
        <v/>
      </c>
      <c r="AU19" s="818"/>
      <c r="AV19" s="819"/>
      <c r="AW19" s="814"/>
      <c r="AX19" s="815"/>
      <c r="AY19" s="816"/>
      <c r="AZ19" s="840" t="str">
        <f t="shared" si="5"/>
        <v/>
      </c>
      <c r="BA19" s="841"/>
      <c r="BB19" s="841"/>
      <c r="BC19" s="842"/>
    </row>
    <row r="20" spans="1:55" s="30" customFormat="1" ht="30" customHeight="1">
      <c r="A20" s="791"/>
      <c r="B20" s="792"/>
      <c r="C20" s="792"/>
      <c r="D20" s="793"/>
      <c r="E20" s="804"/>
      <c r="F20" s="805"/>
      <c r="G20" s="805"/>
      <c r="H20" s="805"/>
      <c r="I20" s="806"/>
      <c r="J20" s="778"/>
      <c r="K20" s="779"/>
      <c r="L20" s="779"/>
      <c r="M20" s="779"/>
      <c r="N20" s="779"/>
      <c r="O20" s="779"/>
      <c r="P20" s="779"/>
      <c r="Q20" s="779"/>
      <c r="R20" s="780"/>
      <c r="S20" s="778"/>
      <c r="T20" s="779"/>
      <c r="U20" s="779"/>
      <c r="V20" s="779"/>
      <c r="W20" s="779"/>
      <c r="X20" s="779"/>
      <c r="Y20" s="779"/>
      <c r="Z20" s="779"/>
      <c r="AA20" s="779"/>
      <c r="AB20" s="779"/>
      <c r="AC20" s="779"/>
      <c r="AD20" s="779"/>
      <c r="AE20" s="779"/>
      <c r="AF20" s="779"/>
      <c r="AG20" s="779"/>
      <c r="AH20" s="779"/>
      <c r="AI20" s="779"/>
      <c r="AJ20" s="780"/>
      <c r="AK20" s="781" t="str">
        <f t="shared" si="3"/>
        <v/>
      </c>
      <c r="AL20" s="782"/>
      <c r="AM20" s="783"/>
      <c r="AN20" s="784"/>
      <c r="AO20" s="784"/>
      <c r="AP20" s="201" t="s">
        <v>76</v>
      </c>
      <c r="AQ20" s="784"/>
      <c r="AR20" s="784"/>
      <c r="AS20" s="845"/>
      <c r="AT20" s="817" t="str">
        <f t="shared" si="4"/>
        <v/>
      </c>
      <c r="AU20" s="818"/>
      <c r="AV20" s="819"/>
      <c r="AW20" s="814"/>
      <c r="AX20" s="815"/>
      <c r="AY20" s="816"/>
      <c r="AZ20" s="840" t="str">
        <f t="shared" si="5"/>
        <v/>
      </c>
      <c r="BA20" s="841"/>
      <c r="BB20" s="841"/>
      <c r="BC20" s="842"/>
    </row>
    <row r="21" spans="1:55" s="30" customFormat="1" ht="30" customHeight="1">
      <c r="A21" s="791"/>
      <c r="B21" s="792"/>
      <c r="C21" s="792"/>
      <c r="D21" s="793"/>
      <c r="E21" s="804"/>
      <c r="F21" s="805"/>
      <c r="G21" s="805"/>
      <c r="H21" s="805"/>
      <c r="I21" s="806"/>
      <c r="J21" s="778"/>
      <c r="K21" s="779"/>
      <c r="L21" s="779"/>
      <c r="M21" s="779"/>
      <c r="N21" s="779"/>
      <c r="O21" s="779"/>
      <c r="P21" s="779"/>
      <c r="Q21" s="779"/>
      <c r="R21" s="780"/>
      <c r="S21" s="778"/>
      <c r="T21" s="779"/>
      <c r="U21" s="779"/>
      <c r="V21" s="779"/>
      <c r="W21" s="779"/>
      <c r="X21" s="779"/>
      <c r="Y21" s="779"/>
      <c r="Z21" s="779"/>
      <c r="AA21" s="779"/>
      <c r="AB21" s="779"/>
      <c r="AC21" s="779"/>
      <c r="AD21" s="779"/>
      <c r="AE21" s="779"/>
      <c r="AF21" s="779"/>
      <c r="AG21" s="779"/>
      <c r="AH21" s="779"/>
      <c r="AI21" s="779"/>
      <c r="AJ21" s="780"/>
      <c r="AK21" s="781" t="str">
        <f t="shared" si="3"/>
        <v/>
      </c>
      <c r="AL21" s="782"/>
      <c r="AM21" s="783"/>
      <c r="AN21" s="784"/>
      <c r="AO21" s="784"/>
      <c r="AP21" s="201" t="s">
        <v>76</v>
      </c>
      <c r="AQ21" s="784"/>
      <c r="AR21" s="784"/>
      <c r="AS21" s="845"/>
      <c r="AT21" s="817" t="str">
        <f t="shared" si="4"/>
        <v/>
      </c>
      <c r="AU21" s="818"/>
      <c r="AV21" s="819"/>
      <c r="AW21" s="814"/>
      <c r="AX21" s="815"/>
      <c r="AY21" s="816"/>
      <c r="AZ21" s="840" t="str">
        <f t="shared" si="5"/>
        <v/>
      </c>
      <c r="BA21" s="841"/>
      <c r="BB21" s="841"/>
      <c r="BC21" s="842"/>
    </row>
    <row r="22" spans="1:55" s="30" customFormat="1" ht="30" customHeight="1">
      <c r="A22" s="791"/>
      <c r="B22" s="792"/>
      <c r="C22" s="792"/>
      <c r="D22" s="793"/>
      <c r="E22" s="804"/>
      <c r="F22" s="805"/>
      <c r="G22" s="805"/>
      <c r="H22" s="805"/>
      <c r="I22" s="806"/>
      <c r="J22" s="778"/>
      <c r="K22" s="779"/>
      <c r="L22" s="779"/>
      <c r="M22" s="779"/>
      <c r="N22" s="779"/>
      <c r="O22" s="779"/>
      <c r="P22" s="779"/>
      <c r="Q22" s="779"/>
      <c r="R22" s="780"/>
      <c r="S22" s="778"/>
      <c r="T22" s="779"/>
      <c r="U22" s="779"/>
      <c r="V22" s="779"/>
      <c r="W22" s="779"/>
      <c r="X22" s="779"/>
      <c r="Y22" s="779"/>
      <c r="Z22" s="779"/>
      <c r="AA22" s="779"/>
      <c r="AB22" s="779"/>
      <c r="AC22" s="779"/>
      <c r="AD22" s="779"/>
      <c r="AE22" s="779"/>
      <c r="AF22" s="779"/>
      <c r="AG22" s="779"/>
      <c r="AH22" s="779"/>
      <c r="AI22" s="779"/>
      <c r="AJ22" s="780"/>
      <c r="AK22" s="781" t="str">
        <f t="shared" si="3"/>
        <v/>
      </c>
      <c r="AL22" s="782"/>
      <c r="AM22" s="783"/>
      <c r="AN22" s="784"/>
      <c r="AO22" s="784"/>
      <c r="AP22" s="201" t="s">
        <v>76</v>
      </c>
      <c r="AQ22" s="784"/>
      <c r="AR22" s="784"/>
      <c r="AS22" s="845"/>
      <c r="AT22" s="817" t="str">
        <f t="shared" si="4"/>
        <v/>
      </c>
      <c r="AU22" s="818"/>
      <c r="AV22" s="819"/>
      <c r="AW22" s="814"/>
      <c r="AX22" s="815"/>
      <c r="AY22" s="816"/>
      <c r="AZ22" s="840" t="str">
        <f t="shared" si="5"/>
        <v/>
      </c>
      <c r="BA22" s="841"/>
      <c r="BB22" s="841"/>
      <c r="BC22" s="842"/>
    </row>
    <row r="23" spans="1:55" s="30" customFormat="1" ht="30" customHeight="1">
      <c r="A23" s="791"/>
      <c r="B23" s="792"/>
      <c r="C23" s="792"/>
      <c r="D23" s="793"/>
      <c r="E23" s="804"/>
      <c r="F23" s="805"/>
      <c r="G23" s="805"/>
      <c r="H23" s="805"/>
      <c r="I23" s="806"/>
      <c r="J23" s="778"/>
      <c r="K23" s="779"/>
      <c r="L23" s="779"/>
      <c r="M23" s="779"/>
      <c r="N23" s="779"/>
      <c r="O23" s="779"/>
      <c r="P23" s="779"/>
      <c r="Q23" s="779"/>
      <c r="R23" s="780"/>
      <c r="S23" s="778"/>
      <c r="T23" s="779"/>
      <c r="U23" s="779"/>
      <c r="V23" s="779"/>
      <c r="W23" s="779"/>
      <c r="X23" s="779"/>
      <c r="Y23" s="779"/>
      <c r="Z23" s="779"/>
      <c r="AA23" s="779"/>
      <c r="AB23" s="779"/>
      <c r="AC23" s="779"/>
      <c r="AD23" s="779"/>
      <c r="AE23" s="779"/>
      <c r="AF23" s="779"/>
      <c r="AG23" s="779"/>
      <c r="AH23" s="779"/>
      <c r="AI23" s="779"/>
      <c r="AJ23" s="780"/>
      <c r="AK23" s="781" t="str">
        <f t="shared" si="3"/>
        <v/>
      </c>
      <c r="AL23" s="782"/>
      <c r="AM23" s="783"/>
      <c r="AN23" s="784"/>
      <c r="AO23" s="784"/>
      <c r="AP23" s="201" t="s">
        <v>76</v>
      </c>
      <c r="AQ23" s="784"/>
      <c r="AR23" s="784"/>
      <c r="AS23" s="845"/>
      <c r="AT23" s="817" t="str">
        <f t="shared" si="4"/>
        <v/>
      </c>
      <c r="AU23" s="818"/>
      <c r="AV23" s="819"/>
      <c r="AW23" s="814"/>
      <c r="AX23" s="815"/>
      <c r="AY23" s="816"/>
      <c r="AZ23" s="840" t="str">
        <f t="shared" si="5"/>
        <v/>
      </c>
      <c r="BA23" s="841"/>
      <c r="BB23" s="841"/>
      <c r="BC23" s="842"/>
    </row>
    <row r="24" spans="1:55" s="30" customFormat="1" ht="30" customHeight="1">
      <c r="A24" s="791"/>
      <c r="B24" s="792"/>
      <c r="C24" s="792"/>
      <c r="D24" s="793"/>
      <c r="E24" s="804"/>
      <c r="F24" s="805"/>
      <c r="G24" s="805"/>
      <c r="H24" s="805"/>
      <c r="I24" s="806"/>
      <c r="J24" s="778"/>
      <c r="K24" s="779"/>
      <c r="L24" s="779"/>
      <c r="M24" s="779"/>
      <c r="N24" s="779"/>
      <c r="O24" s="779"/>
      <c r="P24" s="779"/>
      <c r="Q24" s="779"/>
      <c r="R24" s="780"/>
      <c r="S24" s="778"/>
      <c r="T24" s="779"/>
      <c r="U24" s="779"/>
      <c r="V24" s="779"/>
      <c r="W24" s="779"/>
      <c r="X24" s="779"/>
      <c r="Y24" s="779"/>
      <c r="Z24" s="779"/>
      <c r="AA24" s="779"/>
      <c r="AB24" s="779"/>
      <c r="AC24" s="779"/>
      <c r="AD24" s="779"/>
      <c r="AE24" s="779"/>
      <c r="AF24" s="779"/>
      <c r="AG24" s="779"/>
      <c r="AH24" s="779"/>
      <c r="AI24" s="779"/>
      <c r="AJ24" s="780"/>
      <c r="AK24" s="781" t="str">
        <f t="shared" si="3"/>
        <v/>
      </c>
      <c r="AL24" s="782"/>
      <c r="AM24" s="783"/>
      <c r="AN24" s="784"/>
      <c r="AO24" s="784"/>
      <c r="AP24" s="201" t="s">
        <v>76</v>
      </c>
      <c r="AQ24" s="784"/>
      <c r="AR24" s="784"/>
      <c r="AS24" s="845"/>
      <c r="AT24" s="817" t="str">
        <f t="shared" si="4"/>
        <v/>
      </c>
      <c r="AU24" s="818"/>
      <c r="AV24" s="819"/>
      <c r="AW24" s="814"/>
      <c r="AX24" s="815"/>
      <c r="AY24" s="816"/>
      <c r="AZ24" s="840" t="str">
        <f t="shared" si="5"/>
        <v/>
      </c>
      <c r="BA24" s="841"/>
      <c r="BB24" s="841"/>
      <c r="BC24" s="842"/>
    </row>
    <row r="25" spans="1:55" s="30" customFormat="1" ht="30" customHeight="1">
      <c r="A25" s="791"/>
      <c r="B25" s="792"/>
      <c r="C25" s="792"/>
      <c r="D25" s="793"/>
      <c r="E25" s="804"/>
      <c r="F25" s="805"/>
      <c r="G25" s="805"/>
      <c r="H25" s="805"/>
      <c r="I25" s="806"/>
      <c r="J25" s="778"/>
      <c r="K25" s="779"/>
      <c r="L25" s="779"/>
      <c r="M25" s="779"/>
      <c r="N25" s="779"/>
      <c r="O25" s="779"/>
      <c r="P25" s="779"/>
      <c r="Q25" s="779"/>
      <c r="R25" s="780"/>
      <c r="S25" s="778"/>
      <c r="T25" s="779"/>
      <c r="U25" s="779"/>
      <c r="V25" s="779"/>
      <c r="W25" s="779"/>
      <c r="X25" s="779"/>
      <c r="Y25" s="779"/>
      <c r="Z25" s="779"/>
      <c r="AA25" s="779"/>
      <c r="AB25" s="779"/>
      <c r="AC25" s="779"/>
      <c r="AD25" s="779"/>
      <c r="AE25" s="779"/>
      <c r="AF25" s="779"/>
      <c r="AG25" s="779"/>
      <c r="AH25" s="779"/>
      <c r="AI25" s="779"/>
      <c r="AJ25" s="780"/>
      <c r="AK25" s="781" t="str">
        <f t="shared" si="3"/>
        <v/>
      </c>
      <c r="AL25" s="782"/>
      <c r="AM25" s="783"/>
      <c r="AN25" s="784"/>
      <c r="AO25" s="784"/>
      <c r="AP25" s="201" t="s">
        <v>76</v>
      </c>
      <c r="AQ25" s="784"/>
      <c r="AR25" s="784"/>
      <c r="AS25" s="845"/>
      <c r="AT25" s="817" t="str">
        <f t="shared" si="4"/>
        <v/>
      </c>
      <c r="AU25" s="818"/>
      <c r="AV25" s="819"/>
      <c r="AW25" s="814"/>
      <c r="AX25" s="815"/>
      <c r="AY25" s="816"/>
      <c r="AZ25" s="840" t="str">
        <f t="shared" si="5"/>
        <v/>
      </c>
      <c r="BA25" s="841"/>
      <c r="BB25" s="841"/>
      <c r="BC25" s="842"/>
    </row>
    <row r="26" spans="1:55" s="30" customFormat="1" ht="30" customHeight="1">
      <c r="A26" s="791"/>
      <c r="B26" s="792"/>
      <c r="C26" s="792"/>
      <c r="D26" s="793"/>
      <c r="E26" s="804"/>
      <c r="F26" s="805"/>
      <c r="G26" s="805"/>
      <c r="H26" s="805"/>
      <c r="I26" s="806"/>
      <c r="J26" s="778"/>
      <c r="K26" s="779"/>
      <c r="L26" s="779"/>
      <c r="M26" s="779"/>
      <c r="N26" s="779"/>
      <c r="O26" s="779"/>
      <c r="P26" s="779"/>
      <c r="Q26" s="779"/>
      <c r="R26" s="780"/>
      <c r="S26" s="778"/>
      <c r="T26" s="779"/>
      <c r="U26" s="779"/>
      <c r="V26" s="779"/>
      <c r="W26" s="779"/>
      <c r="X26" s="779"/>
      <c r="Y26" s="779"/>
      <c r="Z26" s="779"/>
      <c r="AA26" s="779"/>
      <c r="AB26" s="779"/>
      <c r="AC26" s="779"/>
      <c r="AD26" s="779"/>
      <c r="AE26" s="779"/>
      <c r="AF26" s="779"/>
      <c r="AG26" s="779"/>
      <c r="AH26" s="779"/>
      <c r="AI26" s="779"/>
      <c r="AJ26" s="780"/>
      <c r="AK26" s="781" t="str">
        <f t="shared" si="3"/>
        <v/>
      </c>
      <c r="AL26" s="782"/>
      <c r="AM26" s="783"/>
      <c r="AN26" s="784"/>
      <c r="AO26" s="784"/>
      <c r="AP26" s="201" t="s">
        <v>76</v>
      </c>
      <c r="AQ26" s="784"/>
      <c r="AR26" s="784"/>
      <c r="AS26" s="845"/>
      <c r="AT26" s="817" t="str">
        <f t="shared" si="4"/>
        <v/>
      </c>
      <c r="AU26" s="818"/>
      <c r="AV26" s="819"/>
      <c r="AW26" s="814"/>
      <c r="AX26" s="815"/>
      <c r="AY26" s="816"/>
      <c r="AZ26" s="840" t="str">
        <f t="shared" si="5"/>
        <v/>
      </c>
      <c r="BA26" s="841"/>
      <c r="BB26" s="841"/>
      <c r="BC26" s="842"/>
    </row>
    <row r="27" spans="1:55" s="30" customFormat="1" ht="30" customHeight="1">
      <c r="A27" s="791"/>
      <c r="B27" s="792"/>
      <c r="C27" s="792"/>
      <c r="D27" s="793"/>
      <c r="E27" s="804"/>
      <c r="F27" s="805"/>
      <c r="G27" s="805"/>
      <c r="H27" s="805"/>
      <c r="I27" s="806"/>
      <c r="J27" s="778"/>
      <c r="K27" s="779"/>
      <c r="L27" s="779"/>
      <c r="M27" s="779"/>
      <c r="N27" s="779"/>
      <c r="O27" s="779"/>
      <c r="P27" s="779"/>
      <c r="Q27" s="779"/>
      <c r="R27" s="780"/>
      <c r="S27" s="778"/>
      <c r="T27" s="779"/>
      <c r="U27" s="779"/>
      <c r="V27" s="779"/>
      <c r="W27" s="779"/>
      <c r="X27" s="779"/>
      <c r="Y27" s="779"/>
      <c r="Z27" s="779"/>
      <c r="AA27" s="779"/>
      <c r="AB27" s="779"/>
      <c r="AC27" s="779"/>
      <c r="AD27" s="779"/>
      <c r="AE27" s="779"/>
      <c r="AF27" s="779"/>
      <c r="AG27" s="779"/>
      <c r="AH27" s="779"/>
      <c r="AI27" s="779"/>
      <c r="AJ27" s="780"/>
      <c r="AK27" s="781" t="str">
        <f t="shared" si="3"/>
        <v/>
      </c>
      <c r="AL27" s="782"/>
      <c r="AM27" s="783"/>
      <c r="AN27" s="784"/>
      <c r="AO27" s="784"/>
      <c r="AP27" s="201" t="s">
        <v>76</v>
      </c>
      <c r="AQ27" s="784"/>
      <c r="AR27" s="784"/>
      <c r="AS27" s="845"/>
      <c r="AT27" s="817" t="str">
        <f t="shared" si="4"/>
        <v/>
      </c>
      <c r="AU27" s="818"/>
      <c r="AV27" s="819"/>
      <c r="AW27" s="814"/>
      <c r="AX27" s="815"/>
      <c r="AY27" s="816"/>
      <c r="AZ27" s="840" t="str">
        <f t="shared" si="5"/>
        <v/>
      </c>
      <c r="BA27" s="841"/>
      <c r="BB27" s="841"/>
      <c r="BC27" s="842"/>
    </row>
    <row r="28" spans="1:55" s="30" customFormat="1" ht="30" customHeight="1">
      <c r="A28" s="791"/>
      <c r="B28" s="792"/>
      <c r="C28" s="792"/>
      <c r="D28" s="793"/>
      <c r="E28" s="804"/>
      <c r="F28" s="805"/>
      <c r="G28" s="805"/>
      <c r="H28" s="805"/>
      <c r="I28" s="806"/>
      <c r="J28" s="778"/>
      <c r="K28" s="779"/>
      <c r="L28" s="779"/>
      <c r="M28" s="779"/>
      <c r="N28" s="779"/>
      <c r="O28" s="779"/>
      <c r="P28" s="779"/>
      <c r="Q28" s="779"/>
      <c r="R28" s="780"/>
      <c r="S28" s="778"/>
      <c r="T28" s="779"/>
      <c r="U28" s="779"/>
      <c r="V28" s="779"/>
      <c r="W28" s="779"/>
      <c r="X28" s="779"/>
      <c r="Y28" s="779"/>
      <c r="Z28" s="779"/>
      <c r="AA28" s="779"/>
      <c r="AB28" s="779"/>
      <c r="AC28" s="779"/>
      <c r="AD28" s="779"/>
      <c r="AE28" s="779"/>
      <c r="AF28" s="779"/>
      <c r="AG28" s="779"/>
      <c r="AH28" s="779"/>
      <c r="AI28" s="779"/>
      <c r="AJ28" s="780"/>
      <c r="AK28" s="781" t="str">
        <f t="shared" si="3"/>
        <v/>
      </c>
      <c r="AL28" s="782"/>
      <c r="AM28" s="783"/>
      <c r="AN28" s="784"/>
      <c r="AO28" s="784"/>
      <c r="AP28" s="201" t="s">
        <v>76</v>
      </c>
      <c r="AQ28" s="784"/>
      <c r="AR28" s="784"/>
      <c r="AS28" s="845"/>
      <c r="AT28" s="817" t="str">
        <f t="shared" si="4"/>
        <v/>
      </c>
      <c r="AU28" s="818"/>
      <c r="AV28" s="819"/>
      <c r="AW28" s="814"/>
      <c r="AX28" s="815"/>
      <c r="AY28" s="816"/>
      <c r="AZ28" s="840" t="str">
        <f t="shared" si="5"/>
        <v/>
      </c>
      <c r="BA28" s="841"/>
      <c r="BB28" s="841"/>
      <c r="BC28" s="842"/>
    </row>
    <row r="29" spans="1:55" s="30" customFormat="1" ht="30" customHeight="1">
      <c r="A29" s="791"/>
      <c r="B29" s="792"/>
      <c r="C29" s="792"/>
      <c r="D29" s="793"/>
      <c r="E29" s="804"/>
      <c r="F29" s="805"/>
      <c r="G29" s="805"/>
      <c r="H29" s="805"/>
      <c r="I29" s="806"/>
      <c r="J29" s="778"/>
      <c r="K29" s="779"/>
      <c r="L29" s="779"/>
      <c r="M29" s="779"/>
      <c r="N29" s="779"/>
      <c r="O29" s="779"/>
      <c r="P29" s="779"/>
      <c r="Q29" s="779"/>
      <c r="R29" s="780"/>
      <c r="S29" s="778"/>
      <c r="T29" s="779"/>
      <c r="U29" s="779"/>
      <c r="V29" s="779"/>
      <c r="W29" s="779"/>
      <c r="X29" s="779"/>
      <c r="Y29" s="779"/>
      <c r="Z29" s="779"/>
      <c r="AA29" s="779"/>
      <c r="AB29" s="779"/>
      <c r="AC29" s="779"/>
      <c r="AD29" s="779"/>
      <c r="AE29" s="779"/>
      <c r="AF29" s="779"/>
      <c r="AG29" s="779"/>
      <c r="AH29" s="779"/>
      <c r="AI29" s="779"/>
      <c r="AJ29" s="780"/>
      <c r="AK29" s="781" t="str">
        <f t="shared" si="0"/>
        <v/>
      </c>
      <c r="AL29" s="782"/>
      <c r="AM29" s="783"/>
      <c r="AN29" s="784"/>
      <c r="AO29" s="784"/>
      <c r="AP29" s="201" t="s">
        <v>76</v>
      </c>
      <c r="AQ29" s="784"/>
      <c r="AR29" s="784"/>
      <c r="AS29" s="845"/>
      <c r="AT29" s="817" t="str">
        <f t="shared" si="1"/>
        <v/>
      </c>
      <c r="AU29" s="818"/>
      <c r="AV29" s="819"/>
      <c r="AW29" s="814"/>
      <c r="AX29" s="815"/>
      <c r="AY29" s="816"/>
      <c r="AZ29" s="840" t="str">
        <f t="shared" si="2"/>
        <v/>
      </c>
      <c r="BA29" s="841"/>
      <c r="BB29" s="841"/>
      <c r="BC29" s="842"/>
    </row>
    <row r="30" spans="1:55" s="30" customFormat="1" ht="30" customHeight="1">
      <c r="A30" s="791"/>
      <c r="B30" s="792"/>
      <c r="C30" s="792"/>
      <c r="D30" s="793"/>
      <c r="E30" s="804"/>
      <c r="F30" s="805"/>
      <c r="G30" s="805"/>
      <c r="H30" s="805"/>
      <c r="I30" s="806"/>
      <c r="J30" s="778"/>
      <c r="K30" s="779"/>
      <c r="L30" s="779"/>
      <c r="M30" s="779"/>
      <c r="N30" s="779"/>
      <c r="O30" s="779"/>
      <c r="P30" s="779"/>
      <c r="Q30" s="779"/>
      <c r="R30" s="780"/>
      <c r="S30" s="778"/>
      <c r="T30" s="779"/>
      <c r="U30" s="779"/>
      <c r="V30" s="779"/>
      <c r="W30" s="779"/>
      <c r="X30" s="779"/>
      <c r="Y30" s="779"/>
      <c r="Z30" s="779"/>
      <c r="AA30" s="779"/>
      <c r="AB30" s="779"/>
      <c r="AC30" s="779"/>
      <c r="AD30" s="779"/>
      <c r="AE30" s="779"/>
      <c r="AF30" s="779"/>
      <c r="AG30" s="779"/>
      <c r="AH30" s="779"/>
      <c r="AI30" s="779"/>
      <c r="AJ30" s="780"/>
      <c r="AK30" s="781" t="str">
        <f t="shared" si="0"/>
        <v/>
      </c>
      <c r="AL30" s="782"/>
      <c r="AM30" s="783"/>
      <c r="AN30" s="784"/>
      <c r="AO30" s="784"/>
      <c r="AP30" s="201" t="s">
        <v>76</v>
      </c>
      <c r="AQ30" s="784"/>
      <c r="AR30" s="784"/>
      <c r="AS30" s="845"/>
      <c r="AT30" s="817" t="str">
        <f t="shared" si="1"/>
        <v/>
      </c>
      <c r="AU30" s="818"/>
      <c r="AV30" s="819"/>
      <c r="AW30" s="814"/>
      <c r="AX30" s="815"/>
      <c r="AY30" s="816"/>
      <c r="AZ30" s="840" t="str">
        <f t="shared" si="2"/>
        <v/>
      </c>
      <c r="BA30" s="841"/>
      <c r="BB30" s="841"/>
      <c r="BC30" s="842"/>
    </row>
    <row r="31" spans="1:55" s="30" customFormat="1" ht="30" customHeight="1">
      <c r="A31" s="791"/>
      <c r="B31" s="792"/>
      <c r="C31" s="792"/>
      <c r="D31" s="793"/>
      <c r="E31" s="804"/>
      <c r="F31" s="805"/>
      <c r="G31" s="805"/>
      <c r="H31" s="805"/>
      <c r="I31" s="806"/>
      <c r="J31" s="778"/>
      <c r="K31" s="779"/>
      <c r="L31" s="779"/>
      <c r="M31" s="779"/>
      <c r="N31" s="779"/>
      <c r="O31" s="779"/>
      <c r="P31" s="779"/>
      <c r="Q31" s="779"/>
      <c r="R31" s="780"/>
      <c r="S31" s="778"/>
      <c r="T31" s="779"/>
      <c r="U31" s="779"/>
      <c r="V31" s="779"/>
      <c r="W31" s="779"/>
      <c r="X31" s="779"/>
      <c r="Y31" s="779"/>
      <c r="Z31" s="779"/>
      <c r="AA31" s="779"/>
      <c r="AB31" s="779"/>
      <c r="AC31" s="779"/>
      <c r="AD31" s="779"/>
      <c r="AE31" s="779"/>
      <c r="AF31" s="779"/>
      <c r="AG31" s="779"/>
      <c r="AH31" s="779"/>
      <c r="AI31" s="779"/>
      <c r="AJ31" s="780"/>
      <c r="AK31" s="781" t="str">
        <f t="shared" si="0"/>
        <v/>
      </c>
      <c r="AL31" s="782"/>
      <c r="AM31" s="783"/>
      <c r="AN31" s="784"/>
      <c r="AO31" s="784"/>
      <c r="AP31" s="201" t="s">
        <v>76</v>
      </c>
      <c r="AQ31" s="784"/>
      <c r="AR31" s="784"/>
      <c r="AS31" s="845"/>
      <c r="AT31" s="817" t="str">
        <f t="shared" si="1"/>
        <v/>
      </c>
      <c r="AU31" s="818"/>
      <c r="AV31" s="819"/>
      <c r="AW31" s="814"/>
      <c r="AX31" s="815"/>
      <c r="AY31" s="816"/>
      <c r="AZ31" s="840" t="str">
        <f t="shared" si="2"/>
        <v/>
      </c>
      <c r="BA31" s="841"/>
      <c r="BB31" s="841"/>
      <c r="BC31" s="842"/>
    </row>
    <row r="32" spans="1:55" s="30" customFormat="1" ht="30" customHeight="1">
      <c r="A32" s="791"/>
      <c r="B32" s="792"/>
      <c r="C32" s="792"/>
      <c r="D32" s="793"/>
      <c r="E32" s="804"/>
      <c r="F32" s="805"/>
      <c r="G32" s="805"/>
      <c r="H32" s="805"/>
      <c r="I32" s="806"/>
      <c r="J32" s="778"/>
      <c r="K32" s="779"/>
      <c r="L32" s="779"/>
      <c r="M32" s="779"/>
      <c r="N32" s="779"/>
      <c r="O32" s="779"/>
      <c r="P32" s="779"/>
      <c r="Q32" s="779"/>
      <c r="R32" s="780"/>
      <c r="S32" s="778"/>
      <c r="T32" s="779"/>
      <c r="U32" s="779"/>
      <c r="V32" s="779"/>
      <c r="W32" s="779"/>
      <c r="X32" s="779"/>
      <c r="Y32" s="779"/>
      <c r="Z32" s="779"/>
      <c r="AA32" s="779"/>
      <c r="AB32" s="779"/>
      <c r="AC32" s="779"/>
      <c r="AD32" s="779"/>
      <c r="AE32" s="779"/>
      <c r="AF32" s="779"/>
      <c r="AG32" s="779"/>
      <c r="AH32" s="779"/>
      <c r="AI32" s="779"/>
      <c r="AJ32" s="780"/>
      <c r="AK32" s="781" t="str">
        <f t="shared" si="0"/>
        <v/>
      </c>
      <c r="AL32" s="782"/>
      <c r="AM32" s="783"/>
      <c r="AN32" s="784"/>
      <c r="AO32" s="784"/>
      <c r="AP32" s="201" t="s">
        <v>76</v>
      </c>
      <c r="AQ32" s="784"/>
      <c r="AR32" s="784"/>
      <c r="AS32" s="845"/>
      <c r="AT32" s="817" t="str">
        <f t="shared" si="1"/>
        <v/>
      </c>
      <c r="AU32" s="818"/>
      <c r="AV32" s="819"/>
      <c r="AW32" s="814"/>
      <c r="AX32" s="815"/>
      <c r="AY32" s="816"/>
      <c r="AZ32" s="856" t="str">
        <f t="shared" si="2"/>
        <v/>
      </c>
      <c r="BA32" s="857"/>
      <c r="BB32" s="857"/>
      <c r="BC32" s="858"/>
    </row>
    <row r="33" spans="1:55" s="30" customFormat="1" ht="30" customHeight="1">
      <c r="A33" s="791"/>
      <c r="B33" s="792"/>
      <c r="C33" s="792"/>
      <c r="D33" s="793"/>
      <c r="E33" s="804"/>
      <c r="F33" s="805"/>
      <c r="G33" s="805"/>
      <c r="H33" s="805"/>
      <c r="I33" s="806"/>
      <c r="J33" s="778"/>
      <c r="K33" s="779"/>
      <c r="L33" s="779"/>
      <c r="M33" s="779"/>
      <c r="N33" s="779"/>
      <c r="O33" s="779"/>
      <c r="P33" s="779"/>
      <c r="Q33" s="779"/>
      <c r="R33" s="780"/>
      <c r="S33" s="778"/>
      <c r="T33" s="779"/>
      <c r="U33" s="779"/>
      <c r="V33" s="779"/>
      <c r="W33" s="779"/>
      <c r="X33" s="779"/>
      <c r="Y33" s="779"/>
      <c r="Z33" s="779"/>
      <c r="AA33" s="779"/>
      <c r="AB33" s="779"/>
      <c r="AC33" s="779"/>
      <c r="AD33" s="779"/>
      <c r="AE33" s="779"/>
      <c r="AF33" s="779"/>
      <c r="AG33" s="779"/>
      <c r="AH33" s="779"/>
      <c r="AI33" s="779"/>
      <c r="AJ33" s="780"/>
      <c r="AK33" s="781" t="str">
        <f t="shared" si="0"/>
        <v/>
      </c>
      <c r="AL33" s="782"/>
      <c r="AM33" s="783"/>
      <c r="AN33" s="784"/>
      <c r="AO33" s="784"/>
      <c r="AP33" s="201" t="s">
        <v>76</v>
      </c>
      <c r="AQ33" s="784"/>
      <c r="AR33" s="784"/>
      <c r="AS33" s="845"/>
      <c r="AT33" s="817" t="str">
        <f t="shared" si="1"/>
        <v/>
      </c>
      <c r="AU33" s="818"/>
      <c r="AV33" s="819"/>
      <c r="AW33" s="814"/>
      <c r="AX33" s="815"/>
      <c r="AY33" s="816"/>
      <c r="AZ33" s="840" t="str">
        <f t="shared" si="2"/>
        <v/>
      </c>
      <c r="BA33" s="841"/>
      <c r="BB33" s="841"/>
      <c r="BC33" s="842"/>
    </row>
    <row r="34" spans="1:55" s="30" customFormat="1" ht="30" customHeight="1">
      <c r="A34" s="791"/>
      <c r="B34" s="792"/>
      <c r="C34" s="792"/>
      <c r="D34" s="793"/>
      <c r="E34" s="804"/>
      <c r="F34" s="805"/>
      <c r="G34" s="805"/>
      <c r="H34" s="805"/>
      <c r="I34" s="806"/>
      <c r="J34" s="778"/>
      <c r="K34" s="779"/>
      <c r="L34" s="779"/>
      <c r="M34" s="779"/>
      <c r="N34" s="779"/>
      <c r="O34" s="779"/>
      <c r="P34" s="779"/>
      <c r="Q34" s="779"/>
      <c r="R34" s="780"/>
      <c r="S34" s="778"/>
      <c r="T34" s="779"/>
      <c r="U34" s="779"/>
      <c r="V34" s="779"/>
      <c r="W34" s="779"/>
      <c r="X34" s="779"/>
      <c r="Y34" s="779"/>
      <c r="Z34" s="779"/>
      <c r="AA34" s="779"/>
      <c r="AB34" s="779"/>
      <c r="AC34" s="779"/>
      <c r="AD34" s="779"/>
      <c r="AE34" s="779"/>
      <c r="AF34" s="779"/>
      <c r="AG34" s="779"/>
      <c r="AH34" s="779"/>
      <c r="AI34" s="779"/>
      <c r="AJ34" s="780"/>
      <c r="AK34" s="781" t="str">
        <f t="shared" si="0"/>
        <v/>
      </c>
      <c r="AL34" s="782"/>
      <c r="AM34" s="783"/>
      <c r="AN34" s="784"/>
      <c r="AO34" s="784"/>
      <c r="AP34" s="201" t="s">
        <v>76</v>
      </c>
      <c r="AQ34" s="784"/>
      <c r="AR34" s="784"/>
      <c r="AS34" s="845"/>
      <c r="AT34" s="817" t="str">
        <f t="shared" si="1"/>
        <v/>
      </c>
      <c r="AU34" s="818"/>
      <c r="AV34" s="819"/>
      <c r="AW34" s="814"/>
      <c r="AX34" s="815"/>
      <c r="AY34" s="816"/>
      <c r="AZ34" s="840" t="str">
        <f t="shared" si="2"/>
        <v/>
      </c>
      <c r="BA34" s="841"/>
      <c r="BB34" s="841"/>
      <c r="BC34" s="842"/>
    </row>
    <row r="35" spans="1:55" s="30" customFormat="1" ht="30" customHeight="1">
      <c r="A35" s="791"/>
      <c r="B35" s="792"/>
      <c r="C35" s="792"/>
      <c r="D35" s="793"/>
      <c r="E35" s="804"/>
      <c r="F35" s="805"/>
      <c r="G35" s="805"/>
      <c r="H35" s="805"/>
      <c r="I35" s="806"/>
      <c r="J35" s="778"/>
      <c r="K35" s="779"/>
      <c r="L35" s="779"/>
      <c r="M35" s="779"/>
      <c r="N35" s="779"/>
      <c r="O35" s="779"/>
      <c r="P35" s="779"/>
      <c r="Q35" s="779"/>
      <c r="R35" s="780"/>
      <c r="S35" s="778"/>
      <c r="T35" s="779"/>
      <c r="U35" s="779"/>
      <c r="V35" s="779"/>
      <c r="W35" s="779"/>
      <c r="X35" s="779"/>
      <c r="Y35" s="779"/>
      <c r="Z35" s="779"/>
      <c r="AA35" s="779"/>
      <c r="AB35" s="779"/>
      <c r="AC35" s="779"/>
      <c r="AD35" s="779"/>
      <c r="AE35" s="779"/>
      <c r="AF35" s="779"/>
      <c r="AG35" s="779"/>
      <c r="AH35" s="779"/>
      <c r="AI35" s="779"/>
      <c r="AJ35" s="780"/>
      <c r="AK35" s="781" t="str">
        <f t="shared" si="0"/>
        <v/>
      </c>
      <c r="AL35" s="782"/>
      <c r="AM35" s="783"/>
      <c r="AN35" s="784"/>
      <c r="AO35" s="784"/>
      <c r="AP35" s="201" t="s">
        <v>76</v>
      </c>
      <c r="AQ35" s="784"/>
      <c r="AR35" s="784"/>
      <c r="AS35" s="845"/>
      <c r="AT35" s="817" t="str">
        <f t="shared" si="1"/>
        <v/>
      </c>
      <c r="AU35" s="818"/>
      <c r="AV35" s="819"/>
      <c r="AW35" s="814"/>
      <c r="AX35" s="815"/>
      <c r="AY35" s="816"/>
      <c r="AZ35" s="840" t="str">
        <f t="shared" si="2"/>
        <v/>
      </c>
      <c r="BA35" s="841"/>
      <c r="BB35" s="841"/>
      <c r="BC35" s="842"/>
    </row>
    <row r="36" spans="1:55" s="30" customFormat="1" ht="30" customHeight="1" thickBot="1">
      <c r="A36" s="791"/>
      <c r="B36" s="792"/>
      <c r="C36" s="792"/>
      <c r="D36" s="793"/>
      <c r="E36" s="804"/>
      <c r="F36" s="805"/>
      <c r="G36" s="805"/>
      <c r="H36" s="805"/>
      <c r="I36" s="806"/>
      <c r="J36" s="778"/>
      <c r="K36" s="779"/>
      <c r="L36" s="779"/>
      <c r="M36" s="779"/>
      <c r="N36" s="779"/>
      <c r="O36" s="779"/>
      <c r="P36" s="779"/>
      <c r="Q36" s="779"/>
      <c r="R36" s="780"/>
      <c r="S36" s="778"/>
      <c r="T36" s="779"/>
      <c r="U36" s="779"/>
      <c r="V36" s="779"/>
      <c r="W36" s="779"/>
      <c r="X36" s="779"/>
      <c r="Y36" s="779"/>
      <c r="Z36" s="779"/>
      <c r="AA36" s="779"/>
      <c r="AB36" s="779"/>
      <c r="AC36" s="779"/>
      <c r="AD36" s="779"/>
      <c r="AE36" s="779"/>
      <c r="AF36" s="779"/>
      <c r="AG36" s="779"/>
      <c r="AH36" s="779"/>
      <c r="AI36" s="779"/>
      <c r="AJ36" s="780"/>
      <c r="AK36" s="781" t="str">
        <f t="shared" si="0"/>
        <v/>
      </c>
      <c r="AL36" s="782"/>
      <c r="AM36" s="783"/>
      <c r="AN36" s="784"/>
      <c r="AO36" s="784"/>
      <c r="AP36" s="201" t="s">
        <v>76</v>
      </c>
      <c r="AQ36" s="784"/>
      <c r="AR36" s="784"/>
      <c r="AS36" s="845"/>
      <c r="AT36" s="817" t="str">
        <f t="shared" si="1"/>
        <v/>
      </c>
      <c r="AU36" s="818"/>
      <c r="AV36" s="819"/>
      <c r="AW36" s="814"/>
      <c r="AX36" s="815"/>
      <c r="AY36" s="816"/>
      <c r="AZ36" s="840" t="str">
        <f t="shared" si="2"/>
        <v/>
      </c>
      <c r="BA36" s="841"/>
      <c r="BB36" s="841"/>
      <c r="BC36" s="842"/>
    </row>
    <row r="37" spans="1:55" ht="30" customHeight="1" thickTop="1" thickBot="1">
      <c r="A37" s="886" t="s">
        <v>95</v>
      </c>
      <c r="B37" s="887"/>
      <c r="C37" s="887"/>
      <c r="D37" s="887"/>
      <c r="E37" s="887"/>
      <c r="F37" s="887"/>
      <c r="G37" s="887"/>
      <c r="H37" s="887"/>
      <c r="I37" s="887"/>
      <c r="J37" s="887"/>
      <c r="K37" s="887"/>
      <c r="L37" s="887"/>
      <c r="M37" s="887"/>
      <c r="N37" s="887"/>
      <c r="O37" s="887"/>
      <c r="P37" s="887"/>
      <c r="Q37" s="887"/>
      <c r="R37" s="887"/>
      <c r="S37" s="887"/>
      <c r="T37" s="887"/>
      <c r="U37" s="887"/>
      <c r="V37" s="887"/>
      <c r="W37" s="887"/>
      <c r="X37" s="887"/>
      <c r="Y37" s="887"/>
      <c r="Z37" s="887"/>
      <c r="AA37" s="887"/>
      <c r="AB37" s="887"/>
      <c r="AC37" s="887"/>
      <c r="AD37" s="887"/>
      <c r="AE37" s="887"/>
      <c r="AF37" s="887"/>
      <c r="AG37" s="887"/>
      <c r="AH37" s="887"/>
      <c r="AI37" s="887"/>
      <c r="AJ37" s="887"/>
      <c r="AK37" s="887"/>
      <c r="AL37" s="887"/>
      <c r="AM37" s="887"/>
      <c r="AN37" s="887"/>
      <c r="AO37" s="887"/>
      <c r="AP37" s="887"/>
      <c r="AQ37" s="887"/>
      <c r="AR37" s="887"/>
      <c r="AS37" s="887"/>
      <c r="AT37" s="887"/>
      <c r="AU37" s="887"/>
      <c r="AV37" s="888"/>
      <c r="AW37" s="846">
        <f>SUM(AW15:AY36)</f>
        <v>0</v>
      </c>
      <c r="AX37" s="847"/>
      <c r="AY37" s="848"/>
      <c r="AZ37" s="849">
        <f>SUM(AZ15:BC36)</f>
        <v>0</v>
      </c>
      <c r="BA37" s="850"/>
      <c r="BB37" s="850"/>
      <c r="BC37" s="851"/>
    </row>
    <row r="38" spans="1:55" s="4" customFormat="1" ht="25.35" customHeight="1" thickBo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43"/>
      <c r="BA38" s="43"/>
      <c r="BB38" s="43"/>
      <c r="BC38" s="43"/>
    </row>
    <row r="39" spans="1:55" ht="28.5" customHeight="1" thickBot="1">
      <c r="A39" s="785" t="s">
        <v>73</v>
      </c>
      <c r="B39" s="786"/>
      <c r="C39" s="786"/>
      <c r="D39" s="787"/>
      <c r="E39" s="788" t="s">
        <v>77</v>
      </c>
      <c r="F39" s="789"/>
      <c r="G39" s="789"/>
      <c r="H39" s="789"/>
      <c r="I39" s="789"/>
      <c r="J39" s="789"/>
      <c r="K39" s="789"/>
      <c r="L39" s="789"/>
      <c r="M39" s="789"/>
      <c r="N39" s="790"/>
      <c r="O39" s="187"/>
      <c r="P39" s="120"/>
      <c r="Q39" s="885" t="str">
        <f>IF(COUNTIF(AK45:AL59,"err")&gt;0,"グレードと一致しない番号があります。登録番号を確認して下さい。","")</f>
        <v/>
      </c>
      <c r="R39" s="885"/>
      <c r="S39" s="885"/>
      <c r="T39" s="885"/>
      <c r="U39" s="885"/>
      <c r="V39" s="885"/>
      <c r="W39" s="885"/>
      <c r="X39" s="885"/>
      <c r="Y39" s="885"/>
      <c r="Z39" s="885"/>
      <c r="AA39" s="885"/>
      <c r="AB39" s="885"/>
      <c r="AC39" s="885"/>
      <c r="AD39" s="885"/>
      <c r="AE39" s="885"/>
      <c r="AF39" s="885"/>
      <c r="AG39" s="885"/>
      <c r="AH39" s="885"/>
      <c r="AI39" s="885"/>
      <c r="AJ39" s="885"/>
      <c r="AK39" s="885"/>
      <c r="AL39" s="885"/>
      <c r="AM39" s="885"/>
      <c r="AN39" s="885"/>
      <c r="AO39" s="885"/>
      <c r="AP39" s="885"/>
      <c r="AQ39" s="885"/>
      <c r="AR39" s="885"/>
      <c r="AS39" s="885"/>
      <c r="AT39" s="885"/>
      <c r="AU39" s="885"/>
      <c r="AV39" s="885"/>
      <c r="AW39" s="885"/>
      <c r="AX39" s="885"/>
      <c r="AY39" s="885"/>
      <c r="AZ39" s="885"/>
      <c r="BA39" s="885"/>
      <c r="BB39" s="885"/>
      <c r="BC39" s="17"/>
    </row>
    <row r="40" spans="1:55" ht="9" customHeight="1">
      <c r="A40" s="28"/>
      <c r="B40" s="28"/>
      <c r="C40" s="29"/>
      <c r="D40" s="29"/>
      <c r="E40" s="29"/>
      <c r="F40" s="29"/>
      <c r="G40" s="29"/>
      <c r="H40" s="29"/>
      <c r="I40" s="29"/>
      <c r="J40" s="29"/>
      <c r="K40" s="29"/>
      <c r="L40" s="29"/>
      <c r="M40" s="29"/>
      <c r="N40" s="29"/>
      <c r="O40" s="29"/>
      <c r="P40" s="29"/>
      <c r="Q40" s="4"/>
      <c r="R40" s="4"/>
      <c r="S40" s="4"/>
      <c r="T40" s="4"/>
      <c r="U40" s="4"/>
      <c r="V40" s="4"/>
      <c r="W40" s="4"/>
      <c r="X40" s="4"/>
      <c r="Y40" s="4"/>
      <c r="Z40" s="4"/>
      <c r="AA40" s="29"/>
      <c r="AB40" s="29"/>
      <c r="AC40" s="29"/>
      <c r="AD40" s="4"/>
      <c r="AE40" s="4"/>
      <c r="AF40" s="4"/>
      <c r="AG40" s="4"/>
      <c r="AH40" s="4"/>
      <c r="AI40" s="4"/>
      <c r="AJ40" s="4"/>
      <c r="AK40" s="4"/>
      <c r="AL40" s="4"/>
      <c r="AM40" s="4"/>
      <c r="AN40" s="4"/>
      <c r="AO40" s="4"/>
      <c r="AP40" s="4"/>
      <c r="AQ40" s="4"/>
      <c r="AR40" s="4"/>
      <c r="AS40" s="4"/>
      <c r="AT40" s="4"/>
      <c r="AU40" s="4"/>
      <c r="AV40" s="4"/>
      <c r="AW40" s="4"/>
      <c r="AX40" s="4"/>
      <c r="AY40" s="4"/>
    </row>
    <row r="41" spans="1:55" ht="29.25" customHeight="1">
      <c r="A41" s="951" t="s">
        <v>209</v>
      </c>
      <c r="B41" s="952"/>
      <c r="C41" s="952"/>
      <c r="D41" s="952"/>
      <c r="E41" s="952"/>
      <c r="F41" s="952"/>
      <c r="G41" s="952"/>
      <c r="H41" s="952"/>
      <c r="I41" s="952"/>
      <c r="J41" s="952"/>
      <c r="K41" s="952"/>
      <c r="L41" s="952"/>
      <c r="M41" s="952"/>
      <c r="N41" s="952"/>
      <c r="O41" s="952"/>
      <c r="P41" s="952"/>
      <c r="Q41" s="952"/>
      <c r="R41" s="952"/>
      <c r="S41" s="952"/>
      <c r="T41" s="952"/>
      <c r="U41" s="952"/>
      <c r="V41" s="952"/>
      <c r="W41" s="952"/>
      <c r="X41" s="952"/>
      <c r="Y41" s="952"/>
      <c r="Z41" s="952"/>
      <c r="AA41" s="952"/>
      <c r="AB41" s="952"/>
      <c r="AC41" s="952"/>
      <c r="AD41" s="952"/>
      <c r="AE41" s="952"/>
      <c r="AF41" s="952"/>
      <c r="AG41" s="952"/>
      <c r="AH41" s="952"/>
      <c r="AI41" s="952"/>
      <c r="AJ41" s="952"/>
      <c r="AK41" s="952"/>
      <c r="AL41" s="953"/>
      <c r="AM41" s="948" t="s">
        <v>5</v>
      </c>
      <c r="AN41" s="949"/>
      <c r="AO41" s="949"/>
      <c r="AP41" s="949"/>
      <c r="AQ41" s="949"/>
      <c r="AR41" s="949"/>
      <c r="AS41" s="950"/>
      <c r="AT41" s="40"/>
      <c r="AU41" s="40"/>
      <c r="AV41" s="40"/>
      <c r="AW41" s="4"/>
      <c r="AX41" s="4"/>
      <c r="AY41" s="4"/>
    </row>
    <row r="42" spans="1:55" ht="9" customHeight="1" thickBot="1">
      <c r="A42" s="28"/>
      <c r="B42" s="28"/>
      <c r="C42" s="29"/>
      <c r="D42" s="29"/>
      <c r="E42" s="29"/>
      <c r="F42" s="29"/>
      <c r="G42" s="29"/>
      <c r="H42" s="29"/>
      <c r="I42" s="29"/>
      <c r="J42" s="29"/>
      <c r="K42" s="29"/>
      <c r="L42" s="29"/>
      <c r="M42" s="29"/>
      <c r="N42" s="29"/>
      <c r="O42" s="29"/>
      <c r="P42" s="29"/>
      <c r="Q42" s="4"/>
      <c r="R42" s="4"/>
      <c r="S42" s="4"/>
      <c r="T42" s="4"/>
      <c r="U42" s="4"/>
      <c r="V42" s="4"/>
      <c r="W42" s="4"/>
      <c r="X42" s="4"/>
      <c r="Y42" s="4"/>
      <c r="Z42" s="4"/>
      <c r="AA42" s="29"/>
      <c r="AB42" s="29"/>
      <c r="AC42" s="29"/>
      <c r="AD42" s="4"/>
      <c r="AE42" s="4"/>
      <c r="AF42" s="4"/>
      <c r="AG42" s="4"/>
      <c r="AH42" s="4"/>
      <c r="AI42" s="4"/>
      <c r="AJ42" s="4"/>
      <c r="AK42" s="4"/>
      <c r="AL42" s="4"/>
      <c r="AM42" s="4"/>
      <c r="AN42" s="4"/>
      <c r="AO42" s="4"/>
      <c r="AP42" s="4"/>
      <c r="AQ42" s="4"/>
      <c r="AR42" s="4"/>
      <c r="AS42" s="4"/>
      <c r="AT42" s="4"/>
      <c r="AU42" s="4"/>
      <c r="AV42" s="4"/>
      <c r="AW42" s="4"/>
      <c r="AX42" s="4"/>
      <c r="AY42" s="4"/>
    </row>
    <row r="43" spans="1:55" ht="18.75" customHeight="1">
      <c r="A43" s="820" t="s">
        <v>84</v>
      </c>
      <c r="B43" s="821"/>
      <c r="C43" s="821"/>
      <c r="D43" s="822"/>
      <c r="E43" s="826" t="s">
        <v>194</v>
      </c>
      <c r="F43" s="827"/>
      <c r="G43" s="827"/>
      <c r="H43" s="827"/>
      <c r="I43" s="828"/>
      <c r="J43" s="794" t="s">
        <v>10</v>
      </c>
      <c r="K43" s="795"/>
      <c r="L43" s="795"/>
      <c r="M43" s="795"/>
      <c r="N43" s="795"/>
      <c r="O43" s="795"/>
      <c r="P43" s="795"/>
      <c r="Q43" s="795"/>
      <c r="R43" s="796"/>
      <c r="S43" s="794" t="s">
        <v>74</v>
      </c>
      <c r="T43" s="795"/>
      <c r="U43" s="795"/>
      <c r="V43" s="795"/>
      <c r="W43" s="795"/>
      <c r="X43" s="795"/>
      <c r="Y43" s="795"/>
      <c r="Z43" s="795"/>
      <c r="AA43" s="795"/>
      <c r="AB43" s="795"/>
      <c r="AC43" s="795"/>
      <c r="AD43" s="795"/>
      <c r="AE43" s="795"/>
      <c r="AF43" s="795"/>
      <c r="AG43" s="795"/>
      <c r="AH43" s="795"/>
      <c r="AI43" s="795"/>
      <c r="AJ43" s="796"/>
      <c r="AK43" s="800" t="s">
        <v>75</v>
      </c>
      <c r="AL43" s="801"/>
      <c r="AM43" s="807" t="s">
        <v>21</v>
      </c>
      <c r="AN43" s="808"/>
      <c r="AO43" s="808"/>
      <c r="AP43" s="808"/>
      <c r="AQ43" s="808"/>
      <c r="AR43" s="808"/>
      <c r="AS43" s="809"/>
      <c r="AT43" s="859" t="s">
        <v>19</v>
      </c>
      <c r="AU43" s="860"/>
      <c r="AV43" s="861"/>
      <c r="AW43" s="794" t="s">
        <v>47</v>
      </c>
      <c r="AX43" s="795"/>
      <c r="AY43" s="796"/>
      <c r="AZ43" s="874" t="s">
        <v>20</v>
      </c>
      <c r="BA43" s="875"/>
      <c r="BB43" s="875"/>
      <c r="BC43" s="876"/>
    </row>
    <row r="44" spans="1:55" ht="28.5" customHeight="1" thickBot="1">
      <c r="A44" s="823"/>
      <c r="B44" s="824"/>
      <c r="C44" s="824"/>
      <c r="D44" s="825"/>
      <c r="E44" s="829"/>
      <c r="F44" s="830"/>
      <c r="G44" s="830"/>
      <c r="H44" s="830"/>
      <c r="I44" s="831"/>
      <c r="J44" s="797"/>
      <c r="K44" s="798"/>
      <c r="L44" s="798"/>
      <c r="M44" s="798"/>
      <c r="N44" s="798"/>
      <c r="O44" s="798"/>
      <c r="P44" s="798"/>
      <c r="Q44" s="798"/>
      <c r="R44" s="799"/>
      <c r="S44" s="797"/>
      <c r="T44" s="798"/>
      <c r="U44" s="798"/>
      <c r="V44" s="798"/>
      <c r="W44" s="798"/>
      <c r="X44" s="798"/>
      <c r="Y44" s="798"/>
      <c r="Z44" s="798"/>
      <c r="AA44" s="798"/>
      <c r="AB44" s="798"/>
      <c r="AC44" s="798"/>
      <c r="AD44" s="798"/>
      <c r="AE44" s="798"/>
      <c r="AF44" s="798"/>
      <c r="AG44" s="798"/>
      <c r="AH44" s="798"/>
      <c r="AI44" s="798"/>
      <c r="AJ44" s="799"/>
      <c r="AK44" s="802"/>
      <c r="AL44" s="803"/>
      <c r="AM44" s="810" t="s">
        <v>12</v>
      </c>
      <c r="AN44" s="811"/>
      <c r="AO44" s="811"/>
      <c r="AP44" s="216" t="s">
        <v>76</v>
      </c>
      <c r="AQ44" s="811" t="s">
        <v>13</v>
      </c>
      <c r="AR44" s="811"/>
      <c r="AS44" s="881"/>
      <c r="AT44" s="862"/>
      <c r="AU44" s="863"/>
      <c r="AV44" s="864"/>
      <c r="AW44" s="797"/>
      <c r="AX44" s="798"/>
      <c r="AY44" s="799"/>
      <c r="AZ44" s="877"/>
      <c r="BA44" s="878"/>
      <c r="BB44" s="878"/>
      <c r="BC44" s="879"/>
    </row>
    <row r="45" spans="1:55" s="30" customFormat="1" ht="30" customHeight="1" thickTop="1">
      <c r="A45" s="832"/>
      <c r="B45" s="833"/>
      <c r="C45" s="833"/>
      <c r="D45" s="834"/>
      <c r="E45" s="560"/>
      <c r="F45" s="561"/>
      <c r="G45" s="561"/>
      <c r="H45" s="561"/>
      <c r="I45" s="562"/>
      <c r="J45" s="835"/>
      <c r="K45" s="836"/>
      <c r="L45" s="836"/>
      <c r="M45" s="836"/>
      <c r="N45" s="836"/>
      <c r="O45" s="836"/>
      <c r="P45" s="836"/>
      <c r="Q45" s="836"/>
      <c r="R45" s="837"/>
      <c r="S45" s="835"/>
      <c r="T45" s="836"/>
      <c r="U45" s="836"/>
      <c r="V45" s="836"/>
      <c r="W45" s="836"/>
      <c r="X45" s="836"/>
      <c r="Y45" s="836"/>
      <c r="Z45" s="836"/>
      <c r="AA45" s="836"/>
      <c r="AB45" s="836"/>
      <c r="AC45" s="836"/>
      <c r="AD45" s="836"/>
      <c r="AE45" s="836"/>
      <c r="AF45" s="836"/>
      <c r="AG45" s="836"/>
      <c r="AH45" s="836"/>
      <c r="AI45" s="836"/>
      <c r="AJ45" s="837"/>
      <c r="AK45" s="838" t="str">
        <f>IF(E45="","",IF(AND(LEFT(E45,1)&amp;RIGHT(E45,1)&lt;&gt;"W5"),"err",LEFT(E45,1)&amp;RIGHT(E45,1)))</f>
        <v/>
      </c>
      <c r="AL45" s="839"/>
      <c r="AM45" s="812"/>
      <c r="AN45" s="813"/>
      <c r="AO45" s="813"/>
      <c r="AP45" s="200" t="s">
        <v>76</v>
      </c>
      <c r="AQ45" s="813"/>
      <c r="AR45" s="813"/>
      <c r="AS45" s="880"/>
      <c r="AT45" s="871" t="str">
        <f t="shared" ref="AT45:AT59" si="6">IF(AND(AM45&lt;&gt;"",AQ45&lt;&gt;""),ROUNDDOWN(AM45*AQ45/1000000,2),"")</f>
        <v/>
      </c>
      <c r="AU45" s="872"/>
      <c r="AV45" s="873"/>
      <c r="AW45" s="868"/>
      <c r="AX45" s="869"/>
      <c r="AY45" s="870"/>
      <c r="AZ45" s="865" t="str">
        <f t="shared" ref="AZ45:AZ59" si="7">IF(AT45&lt;&gt;"",AW45*AT45,"")</f>
        <v/>
      </c>
      <c r="BA45" s="866"/>
      <c r="BB45" s="866"/>
      <c r="BC45" s="867"/>
    </row>
    <row r="46" spans="1:55" s="30" customFormat="1" ht="30" customHeight="1">
      <c r="A46" s="791"/>
      <c r="B46" s="792"/>
      <c r="C46" s="792"/>
      <c r="D46" s="793"/>
      <c r="E46" s="804"/>
      <c r="F46" s="805"/>
      <c r="G46" s="805"/>
      <c r="H46" s="805"/>
      <c r="I46" s="806"/>
      <c r="J46" s="778"/>
      <c r="K46" s="779"/>
      <c r="L46" s="779"/>
      <c r="M46" s="779"/>
      <c r="N46" s="779"/>
      <c r="O46" s="779"/>
      <c r="P46" s="779"/>
      <c r="Q46" s="779"/>
      <c r="R46" s="780"/>
      <c r="S46" s="778"/>
      <c r="T46" s="779"/>
      <c r="U46" s="779"/>
      <c r="V46" s="779"/>
      <c r="W46" s="779"/>
      <c r="X46" s="779"/>
      <c r="Y46" s="779"/>
      <c r="Z46" s="779"/>
      <c r="AA46" s="779"/>
      <c r="AB46" s="779"/>
      <c r="AC46" s="779"/>
      <c r="AD46" s="779"/>
      <c r="AE46" s="779"/>
      <c r="AF46" s="779"/>
      <c r="AG46" s="779"/>
      <c r="AH46" s="779"/>
      <c r="AI46" s="779"/>
      <c r="AJ46" s="780"/>
      <c r="AK46" s="781" t="str">
        <f t="shared" ref="AK46:AK59" si="8">IF(E46="","",IF(AND(LEFT(E46,1)&amp;RIGHT(E46,1)&lt;&gt;"W5"),"err",LEFT(E46,1)&amp;RIGHT(E46,1)))</f>
        <v/>
      </c>
      <c r="AL46" s="782"/>
      <c r="AM46" s="783"/>
      <c r="AN46" s="784"/>
      <c r="AO46" s="784"/>
      <c r="AP46" s="201" t="s">
        <v>76</v>
      </c>
      <c r="AQ46" s="784"/>
      <c r="AR46" s="784"/>
      <c r="AS46" s="845"/>
      <c r="AT46" s="817" t="str">
        <f t="shared" si="6"/>
        <v/>
      </c>
      <c r="AU46" s="818"/>
      <c r="AV46" s="819"/>
      <c r="AW46" s="814"/>
      <c r="AX46" s="815"/>
      <c r="AY46" s="816"/>
      <c r="AZ46" s="840" t="str">
        <f t="shared" si="7"/>
        <v/>
      </c>
      <c r="BA46" s="841"/>
      <c r="BB46" s="841"/>
      <c r="BC46" s="842"/>
    </row>
    <row r="47" spans="1:55" s="30" customFormat="1" ht="30" customHeight="1">
      <c r="A47" s="791"/>
      <c r="B47" s="792"/>
      <c r="C47" s="792"/>
      <c r="D47" s="793"/>
      <c r="E47" s="804"/>
      <c r="F47" s="805"/>
      <c r="G47" s="805"/>
      <c r="H47" s="805"/>
      <c r="I47" s="806"/>
      <c r="J47" s="778"/>
      <c r="K47" s="779"/>
      <c r="L47" s="779"/>
      <c r="M47" s="779"/>
      <c r="N47" s="779"/>
      <c r="O47" s="779"/>
      <c r="P47" s="779"/>
      <c r="Q47" s="779"/>
      <c r="R47" s="780"/>
      <c r="S47" s="778"/>
      <c r="T47" s="779"/>
      <c r="U47" s="779"/>
      <c r="V47" s="779"/>
      <c r="W47" s="779"/>
      <c r="X47" s="779"/>
      <c r="Y47" s="779"/>
      <c r="Z47" s="779"/>
      <c r="AA47" s="779"/>
      <c r="AB47" s="779"/>
      <c r="AC47" s="779"/>
      <c r="AD47" s="779"/>
      <c r="AE47" s="779"/>
      <c r="AF47" s="779"/>
      <c r="AG47" s="779"/>
      <c r="AH47" s="779"/>
      <c r="AI47" s="779"/>
      <c r="AJ47" s="780"/>
      <c r="AK47" s="781" t="str">
        <f t="shared" si="8"/>
        <v/>
      </c>
      <c r="AL47" s="782"/>
      <c r="AM47" s="783"/>
      <c r="AN47" s="784"/>
      <c r="AO47" s="784"/>
      <c r="AP47" s="201" t="s">
        <v>76</v>
      </c>
      <c r="AQ47" s="784"/>
      <c r="AR47" s="784"/>
      <c r="AS47" s="845"/>
      <c r="AT47" s="817" t="str">
        <f t="shared" si="6"/>
        <v/>
      </c>
      <c r="AU47" s="818"/>
      <c r="AV47" s="819"/>
      <c r="AW47" s="814"/>
      <c r="AX47" s="815"/>
      <c r="AY47" s="816"/>
      <c r="AZ47" s="840" t="str">
        <f t="shared" si="7"/>
        <v/>
      </c>
      <c r="BA47" s="841"/>
      <c r="BB47" s="841"/>
      <c r="BC47" s="842"/>
    </row>
    <row r="48" spans="1:55" s="30" customFormat="1" ht="30" customHeight="1">
      <c r="A48" s="791"/>
      <c r="B48" s="792"/>
      <c r="C48" s="792"/>
      <c r="D48" s="793"/>
      <c r="E48" s="804"/>
      <c r="F48" s="805"/>
      <c r="G48" s="805"/>
      <c r="H48" s="805"/>
      <c r="I48" s="806"/>
      <c r="J48" s="778"/>
      <c r="K48" s="779"/>
      <c r="L48" s="779"/>
      <c r="M48" s="779"/>
      <c r="N48" s="779"/>
      <c r="O48" s="779"/>
      <c r="P48" s="779"/>
      <c r="Q48" s="779"/>
      <c r="R48" s="780"/>
      <c r="S48" s="778"/>
      <c r="T48" s="779"/>
      <c r="U48" s="779"/>
      <c r="V48" s="779"/>
      <c r="W48" s="779"/>
      <c r="X48" s="779"/>
      <c r="Y48" s="779"/>
      <c r="Z48" s="779"/>
      <c r="AA48" s="779"/>
      <c r="AB48" s="779"/>
      <c r="AC48" s="779"/>
      <c r="AD48" s="779"/>
      <c r="AE48" s="779"/>
      <c r="AF48" s="779"/>
      <c r="AG48" s="779"/>
      <c r="AH48" s="779"/>
      <c r="AI48" s="779"/>
      <c r="AJ48" s="780"/>
      <c r="AK48" s="781" t="str">
        <f t="shared" si="8"/>
        <v/>
      </c>
      <c r="AL48" s="782"/>
      <c r="AM48" s="783"/>
      <c r="AN48" s="784"/>
      <c r="AO48" s="784"/>
      <c r="AP48" s="201" t="s">
        <v>76</v>
      </c>
      <c r="AQ48" s="784"/>
      <c r="AR48" s="784"/>
      <c r="AS48" s="845"/>
      <c r="AT48" s="817" t="str">
        <f t="shared" si="6"/>
        <v/>
      </c>
      <c r="AU48" s="818"/>
      <c r="AV48" s="819"/>
      <c r="AW48" s="814"/>
      <c r="AX48" s="815"/>
      <c r="AY48" s="816"/>
      <c r="AZ48" s="840" t="str">
        <f t="shared" si="7"/>
        <v/>
      </c>
      <c r="BA48" s="841"/>
      <c r="BB48" s="841"/>
      <c r="BC48" s="842"/>
    </row>
    <row r="49" spans="1:55" s="30" customFormat="1" ht="30" customHeight="1">
      <c r="A49" s="791"/>
      <c r="B49" s="792"/>
      <c r="C49" s="792"/>
      <c r="D49" s="793"/>
      <c r="E49" s="804"/>
      <c r="F49" s="805"/>
      <c r="G49" s="805"/>
      <c r="H49" s="805"/>
      <c r="I49" s="806"/>
      <c r="J49" s="778"/>
      <c r="K49" s="779"/>
      <c r="L49" s="779"/>
      <c r="M49" s="779"/>
      <c r="N49" s="779"/>
      <c r="O49" s="779"/>
      <c r="P49" s="779"/>
      <c r="Q49" s="779"/>
      <c r="R49" s="780"/>
      <c r="S49" s="778"/>
      <c r="T49" s="779"/>
      <c r="U49" s="779"/>
      <c r="V49" s="779"/>
      <c r="W49" s="779"/>
      <c r="X49" s="779"/>
      <c r="Y49" s="779"/>
      <c r="Z49" s="779"/>
      <c r="AA49" s="779"/>
      <c r="AB49" s="779"/>
      <c r="AC49" s="779"/>
      <c r="AD49" s="779"/>
      <c r="AE49" s="779"/>
      <c r="AF49" s="779"/>
      <c r="AG49" s="779"/>
      <c r="AH49" s="779"/>
      <c r="AI49" s="779"/>
      <c r="AJ49" s="780"/>
      <c r="AK49" s="781" t="str">
        <f>IF(E49="","",IF(AND(LEFT(E49,1)&amp;RIGHT(E49,1)&lt;&gt;"W5"),"err",LEFT(E49,1)&amp;RIGHT(E49,1)))</f>
        <v/>
      </c>
      <c r="AL49" s="782"/>
      <c r="AM49" s="783"/>
      <c r="AN49" s="784"/>
      <c r="AO49" s="784"/>
      <c r="AP49" s="201" t="s">
        <v>76</v>
      </c>
      <c r="AQ49" s="784"/>
      <c r="AR49" s="784"/>
      <c r="AS49" s="845"/>
      <c r="AT49" s="817" t="str">
        <f>IF(AND(AM49&lt;&gt;"",AQ49&lt;&gt;""),ROUNDDOWN(AM49*AQ49/1000000,2),"")</f>
        <v/>
      </c>
      <c r="AU49" s="818"/>
      <c r="AV49" s="819"/>
      <c r="AW49" s="814"/>
      <c r="AX49" s="815"/>
      <c r="AY49" s="816"/>
      <c r="AZ49" s="840" t="str">
        <f>IF(AT49&lt;&gt;"",AW49*AT49,"")</f>
        <v/>
      </c>
      <c r="BA49" s="841"/>
      <c r="BB49" s="841"/>
      <c r="BC49" s="842"/>
    </row>
    <row r="50" spans="1:55" s="30" customFormat="1" ht="30" customHeight="1">
      <c r="A50" s="791"/>
      <c r="B50" s="792"/>
      <c r="C50" s="792"/>
      <c r="D50" s="793"/>
      <c r="E50" s="804"/>
      <c r="F50" s="805"/>
      <c r="G50" s="805"/>
      <c r="H50" s="805"/>
      <c r="I50" s="806"/>
      <c r="J50" s="778"/>
      <c r="K50" s="779"/>
      <c r="L50" s="779"/>
      <c r="M50" s="779"/>
      <c r="N50" s="779"/>
      <c r="O50" s="779"/>
      <c r="P50" s="779"/>
      <c r="Q50" s="779"/>
      <c r="R50" s="780"/>
      <c r="S50" s="778"/>
      <c r="T50" s="779"/>
      <c r="U50" s="779"/>
      <c r="V50" s="779"/>
      <c r="W50" s="779"/>
      <c r="X50" s="779"/>
      <c r="Y50" s="779"/>
      <c r="Z50" s="779"/>
      <c r="AA50" s="779"/>
      <c r="AB50" s="779"/>
      <c r="AC50" s="779"/>
      <c r="AD50" s="779"/>
      <c r="AE50" s="779"/>
      <c r="AF50" s="779"/>
      <c r="AG50" s="779"/>
      <c r="AH50" s="779"/>
      <c r="AI50" s="779"/>
      <c r="AJ50" s="780"/>
      <c r="AK50" s="781" t="str">
        <f>IF(E50="","",IF(AND(LEFT(E50,1)&amp;RIGHT(E50,1)&lt;&gt;"W5"),"err",LEFT(E50,1)&amp;RIGHT(E50,1)))</f>
        <v/>
      </c>
      <c r="AL50" s="782"/>
      <c r="AM50" s="783"/>
      <c r="AN50" s="784"/>
      <c r="AO50" s="784"/>
      <c r="AP50" s="201" t="s">
        <v>76</v>
      </c>
      <c r="AQ50" s="784"/>
      <c r="AR50" s="784"/>
      <c r="AS50" s="845"/>
      <c r="AT50" s="817" t="str">
        <f>IF(AND(AM50&lt;&gt;"",AQ50&lt;&gt;""),ROUNDDOWN(AM50*AQ50/1000000,2),"")</f>
        <v/>
      </c>
      <c r="AU50" s="818"/>
      <c r="AV50" s="819"/>
      <c r="AW50" s="814"/>
      <c r="AX50" s="815"/>
      <c r="AY50" s="816"/>
      <c r="AZ50" s="840" t="str">
        <f>IF(AT50&lt;&gt;"",AW50*AT50,"")</f>
        <v/>
      </c>
      <c r="BA50" s="841"/>
      <c r="BB50" s="841"/>
      <c r="BC50" s="842"/>
    </row>
    <row r="51" spans="1:55" s="30" customFormat="1" ht="30" customHeight="1">
      <c r="A51" s="791"/>
      <c r="B51" s="792"/>
      <c r="C51" s="792"/>
      <c r="D51" s="793"/>
      <c r="E51" s="804"/>
      <c r="F51" s="805"/>
      <c r="G51" s="805"/>
      <c r="H51" s="805"/>
      <c r="I51" s="806"/>
      <c r="J51" s="778"/>
      <c r="K51" s="779"/>
      <c r="L51" s="779"/>
      <c r="M51" s="779"/>
      <c r="N51" s="779"/>
      <c r="O51" s="779"/>
      <c r="P51" s="779"/>
      <c r="Q51" s="779"/>
      <c r="R51" s="780"/>
      <c r="S51" s="778"/>
      <c r="T51" s="779"/>
      <c r="U51" s="779"/>
      <c r="V51" s="779"/>
      <c r="W51" s="779"/>
      <c r="X51" s="779"/>
      <c r="Y51" s="779"/>
      <c r="Z51" s="779"/>
      <c r="AA51" s="779"/>
      <c r="AB51" s="779"/>
      <c r="AC51" s="779"/>
      <c r="AD51" s="779"/>
      <c r="AE51" s="779"/>
      <c r="AF51" s="779"/>
      <c r="AG51" s="779"/>
      <c r="AH51" s="779"/>
      <c r="AI51" s="779"/>
      <c r="AJ51" s="780"/>
      <c r="AK51" s="781" t="str">
        <f>IF(E51="","",IF(AND(LEFT(E51,1)&amp;RIGHT(E51,1)&lt;&gt;"W5"),"err",LEFT(E51,1)&amp;RIGHT(E51,1)))</f>
        <v/>
      </c>
      <c r="AL51" s="782"/>
      <c r="AM51" s="783"/>
      <c r="AN51" s="784"/>
      <c r="AO51" s="784"/>
      <c r="AP51" s="201" t="s">
        <v>76</v>
      </c>
      <c r="AQ51" s="784"/>
      <c r="AR51" s="784"/>
      <c r="AS51" s="845"/>
      <c r="AT51" s="817" t="str">
        <f>IF(AND(AM51&lt;&gt;"",AQ51&lt;&gt;""),ROUNDDOWN(AM51*AQ51/1000000,2),"")</f>
        <v/>
      </c>
      <c r="AU51" s="818"/>
      <c r="AV51" s="819"/>
      <c r="AW51" s="814"/>
      <c r="AX51" s="815"/>
      <c r="AY51" s="816"/>
      <c r="AZ51" s="840" t="str">
        <f>IF(AT51&lt;&gt;"",AW51*AT51,"")</f>
        <v/>
      </c>
      <c r="BA51" s="841"/>
      <c r="BB51" s="841"/>
      <c r="BC51" s="842"/>
    </row>
    <row r="52" spans="1:55" s="30" customFormat="1" ht="30" customHeight="1">
      <c r="A52" s="791"/>
      <c r="B52" s="792"/>
      <c r="C52" s="792"/>
      <c r="D52" s="793"/>
      <c r="E52" s="804"/>
      <c r="F52" s="805"/>
      <c r="G52" s="805"/>
      <c r="H52" s="805"/>
      <c r="I52" s="806"/>
      <c r="J52" s="778"/>
      <c r="K52" s="779"/>
      <c r="L52" s="779"/>
      <c r="M52" s="779"/>
      <c r="N52" s="779"/>
      <c r="O52" s="779"/>
      <c r="P52" s="779"/>
      <c r="Q52" s="779"/>
      <c r="R52" s="780"/>
      <c r="S52" s="778"/>
      <c r="T52" s="779"/>
      <c r="U52" s="779"/>
      <c r="V52" s="779"/>
      <c r="W52" s="779"/>
      <c r="X52" s="779"/>
      <c r="Y52" s="779"/>
      <c r="Z52" s="779"/>
      <c r="AA52" s="779"/>
      <c r="AB52" s="779"/>
      <c r="AC52" s="779"/>
      <c r="AD52" s="779"/>
      <c r="AE52" s="779"/>
      <c r="AF52" s="779"/>
      <c r="AG52" s="779"/>
      <c r="AH52" s="779"/>
      <c r="AI52" s="779"/>
      <c r="AJ52" s="780"/>
      <c r="AK52" s="781" t="str">
        <f t="shared" si="8"/>
        <v/>
      </c>
      <c r="AL52" s="782"/>
      <c r="AM52" s="783"/>
      <c r="AN52" s="784"/>
      <c r="AO52" s="784"/>
      <c r="AP52" s="201" t="s">
        <v>76</v>
      </c>
      <c r="AQ52" s="784"/>
      <c r="AR52" s="784"/>
      <c r="AS52" s="845"/>
      <c r="AT52" s="817" t="str">
        <f t="shared" si="6"/>
        <v/>
      </c>
      <c r="AU52" s="818"/>
      <c r="AV52" s="819"/>
      <c r="AW52" s="814"/>
      <c r="AX52" s="815"/>
      <c r="AY52" s="816"/>
      <c r="AZ52" s="840" t="str">
        <f t="shared" si="7"/>
        <v/>
      </c>
      <c r="BA52" s="841"/>
      <c r="BB52" s="841"/>
      <c r="BC52" s="842"/>
    </row>
    <row r="53" spans="1:55" s="30" customFormat="1" ht="30" customHeight="1">
      <c r="A53" s="791"/>
      <c r="B53" s="792"/>
      <c r="C53" s="792"/>
      <c r="D53" s="793"/>
      <c r="E53" s="804"/>
      <c r="F53" s="805"/>
      <c r="G53" s="805"/>
      <c r="H53" s="805"/>
      <c r="I53" s="806"/>
      <c r="J53" s="778"/>
      <c r="K53" s="779"/>
      <c r="L53" s="779"/>
      <c r="M53" s="779"/>
      <c r="N53" s="779"/>
      <c r="O53" s="779"/>
      <c r="P53" s="779"/>
      <c r="Q53" s="779"/>
      <c r="R53" s="780"/>
      <c r="S53" s="778"/>
      <c r="T53" s="779"/>
      <c r="U53" s="779"/>
      <c r="V53" s="779"/>
      <c r="W53" s="779"/>
      <c r="X53" s="779"/>
      <c r="Y53" s="779"/>
      <c r="Z53" s="779"/>
      <c r="AA53" s="779"/>
      <c r="AB53" s="779"/>
      <c r="AC53" s="779"/>
      <c r="AD53" s="779"/>
      <c r="AE53" s="779"/>
      <c r="AF53" s="779"/>
      <c r="AG53" s="779"/>
      <c r="AH53" s="779"/>
      <c r="AI53" s="779"/>
      <c r="AJ53" s="780"/>
      <c r="AK53" s="781" t="str">
        <f t="shared" si="8"/>
        <v/>
      </c>
      <c r="AL53" s="782"/>
      <c r="AM53" s="783"/>
      <c r="AN53" s="784"/>
      <c r="AO53" s="784"/>
      <c r="AP53" s="201" t="s">
        <v>76</v>
      </c>
      <c r="AQ53" s="784"/>
      <c r="AR53" s="784"/>
      <c r="AS53" s="845"/>
      <c r="AT53" s="817" t="str">
        <f t="shared" si="6"/>
        <v/>
      </c>
      <c r="AU53" s="818"/>
      <c r="AV53" s="819"/>
      <c r="AW53" s="814"/>
      <c r="AX53" s="815"/>
      <c r="AY53" s="816"/>
      <c r="AZ53" s="840" t="str">
        <f t="shared" si="7"/>
        <v/>
      </c>
      <c r="BA53" s="841"/>
      <c r="BB53" s="841"/>
      <c r="BC53" s="842"/>
    </row>
    <row r="54" spans="1:55" s="30" customFormat="1" ht="30" customHeight="1">
      <c r="A54" s="882"/>
      <c r="B54" s="883"/>
      <c r="C54" s="883"/>
      <c r="D54" s="884"/>
      <c r="E54" s="804"/>
      <c r="F54" s="805"/>
      <c r="G54" s="805"/>
      <c r="H54" s="805"/>
      <c r="I54" s="806"/>
      <c r="J54" s="892"/>
      <c r="K54" s="893"/>
      <c r="L54" s="893"/>
      <c r="M54" s="893"/>
      <c r="N54" s="893"/>
      <c r="O54" s="893"/>
      <c r="P54" s="893"/>
      <c r="Q54" s="893"/>
      <c r="R54" s="894"/>
      <c r="S54" s="892"/>
      <c r="T54" s="893"/>
      <c r="U54" s="893"/>
      <c r="V54" s="893"/>
      <c r="W54" s="893"/>
      <c r="X54" s="893"/>
      <c r="Y54" s="893"/>
      <c r="Z54" s="893"/>
      <c r="AA54" s="893"/>
      <c r="AB54" s="893"/>
      <c r="AC54" s="893"/>
      <c r="AD54" s="893"/>
      <c r="AE54" s="893"/>
      <c r="AF54" s="893"/>
      <c r="AG54" s="893"/>
      <c r="AH54" s="893"/>
      <c r="AI54" s="893"/>
      <c r="AJ54" s="894"/>
      <c r="AK54" s="895" t="str">
        <f t="shared" si="8"/>
        <v/>
      </c>
      <c r="AL54" s="896"/>
      <c r="AM54" s="843"/>
      <c r="AN54" s="844"/>
      <c r="AO54" s="844"/>
      <c r="AP54" s="202" t="s">
        <v>76</v>
      </c>
      <c r="AQ54" s="844"/>
      <c r="AR54" s="844"/>
      <c r="AS54" s="852"/>
      <c r="AT54" s="889" t="str">
        <f t="shared" si="6"/>
        <v/>
      </c>
      <c r="AU54" s="890"/>
      <c r="AV54" s="891"/>
      <c r="AW54" s="853"/>
      <c r="AX54" s="854"/>
      <c r="AY54" s="855"/>
      <c r="AZ54" s="856" t="str">
        <f t="shared" si="7"/>
        <v/>
      </c>
      <c r="BA54" s="857"/>
      <c r="BB54" s="857"/>
      <c r="BC54" s="858"/>
    </row>
    <row r="55" spans="1:55" s="30" customFormat="1" ht="30" customHeight="1">
      <c r="A55" s="791"/>
      <c r="B55" s="792"/>
      <c r="C55" s="792"/>
      <c r="D55" s="793"/>
      <c r="E55" s="804"/>
      <c r="F55" s="805"/>
      <c r="G55" s="805"/>
      <c r="H55" s="805"/>
      <c r="I55" s="806"/>
      <c r="J55" s="778"/>
      <c r="K55" s="779"/>
      <c r="L55" s="779"/>
      <c r="M55" s="779"/>
      <c r="N55" s="779"/>
      <c r="O55" s="779"/>
      <c r="P55" s="779"/>
      <c r="Q55" s="779"/>
      <c r="R55" s="780"/>
      <c r="S55" s="778"/>
      <c r="T55" s="779"/>
      <c r="U55" s="779"/>
      <c r="V55" s="779"/>
      <c r="W55" s="779"/>
      <c r="X55" s="779"/>
      <c r="Y55" s="779"/>
      <c r="Z55" s="779"/>
      <c r="AA55" s="779"/>
      <c r="AB55" s="779"/>
      <c r="AC55" s="779"/>
      <c r="AD55" s="779"/>
      <c r="AE55" s="779"/>
      <c r="AF55" s="779"/>
      <c r="AG55" s="779"/>
      <c r="AH55" s="779"/>
      <c r="AI55" s="779"/>
      <c r="AJ55" s="780"/>
      <c r="AK55" s="781" t="str">
        <f t="shared" si="8"/>
        <v/>
      </c>
      <c r="AL55" s="782"/>
      <c r="AM55" s="783"/>
      <c r="AN55" s="784"/>
      <c r="AO55" s="784"/>
      <c r="AP55" s="201" t="s">
        <v>76</v>
      </c>
      <c r="AQ55" s="784"/>
      <c r="AR55" s="784"/>
      <c r="AS55" s="845"/>
      <c r="AT55" s="817" t="str">
        <f t="shared" si="6"/>
        <v/>
      </c>
      <c r="AU55" s="818"/>
      <c r="AV55" s="819"/>
      <c r="AW55" s="814"/>
      <c r="AX55" s="815"/>
      <c r="AY55" s="816"/>
      <c r="AZ55" s="840" t="str">
        <f t="shared" si="7"/>
        <v/>
      </c>
      <c r="BA55" s="841"/>
      <c r="BB55" s="841"/>
      <c r="BC55" s="842"/>
    </row>
    <row r="56" spans="1:55" s="30" customFormat="1" ht="30" customHeight="1">
      <c r="A56" s="791"/>
      <c r="B56" s="792"/>
      <c r="C56" s="792"/>
      <c r="D56" s="793"/>
      <c r="E56" s="804"/>
      <c r="F56" s="805"/>
      <c r="G56" s="805"/>
      <c r="H56" s="805"/>
      <c r="I56" s="806"/>
      <c r="J56" s="778"/>
      <c r="K56" s="779"/>
      <c r="L56" s="779"/>
      <c r="M56" s="779"/>
      <c r="N56" s="779"/>
      <c r="O56" s="779"/>
      <c r="P56" s="779"/>
      <c r="Q56" s="779"/>
      <c r="R56" s="780"/>
      <c r="S56" s="778"/>
      <c r="T56" s="779"/>
      <c r="U56" s="779"/>
      <c r="V56" s="779"/>
      <c r="W56" s="779"/>
      <c r="X56" s="779"/>
      <c r="Y56" s="779"/>
      <c r="Z56" s="779"/>
      <c r="AA56" s="779"/>
      <c r="AB56" s="779"/>
      <c r="AC56" s="779"/>
      <c r="AD56" s="779"/>
      <c r="AE56" s="779"/>
      <c r="AF56" s="779"/>
      <c r="AG56" s="779"/>
      <c r="AH56" s="779"/>
      <c r="AI56" s="779"/>
      <c r="AJ56" s="780"/>
      <c r="AK56" s="781" t="str">
        <f t="shared" si="8"/>
        <v/>
      </c>
      <c r="AL56" s="782"/>
      <c r="AM56" s="783"/>
      <c r="AN56" s="784"/>
      <c r="AO56" s="784"/>
      <c r="AP56" s="201" t="s">
        <v>76</v>
      </c>
      <c r="AQ56" s="784"/>
      <c r="AR56" s="784"/>
      <c r="AS56" s="845"/>
      <c r="AT56" s="817" t="str">
        <f t="shared" si="6"/>
        <v/>
      </c>
      <c r="AU56" s="818"/>
      <c r="AV56" s="819"/>
      <c r="AW56" s="814"/>
      <c r="AX56" s="815"/>
      <c r="AY56" s="816"/>
      <c r="AZ56" s="840" t="str">
        <f t="shared" si="7"/>
        <v/>
      </c>
      <c r="BA56" s="841"/>
      <c r="BB56" s="841"/>
      <c r="BC56" s="842"/>
    </row>
    <row r="57" spans="1:55" s="30" customFormat="1" ht="30" customHeight="1">
      <c r="A57" s="791"/>
      <c r="B57" s="792"/>
      <c r="C57" s="792"/>
      <c r="D57" s="793"/>
      <c r="E57" s="804"/>
      <c r="F57" s="805"/>
      <c r="G57" s="805"/>
      <c r="H57" s="805"/>
      <c r="I57" s="806"/>
      <c r="J57" s="778"/>
      <c r="K57" s="779"/>
      <c r="L57" s="779"/>
      <c r="M57" s="779"/>
      <c r="N57" s="779"/>
      <c r="O57" s="779"/>
      <c r="P57" s="779"/>
      <c r="Q57" s="779"/>
      <c r="R57" s="780"/>
      <c r="S57" s="778"/>
      <c r="T57" s="779"/>
      <c r="U57" s="779"/>
      <c r="V57" s="779"/>
      <c r="W57" s="779"/>
      <c r="X57" s="779"/>
      <c r="Y57" s="779"/>
      <c r="Z57" s="779"/>
      <c r="AA57" s="779"/>
      <c r="AB57" s="779"/>
      <c r="AC57" s="779"/>
      <c r="AD57" s="779"/>
      <c r="AE57" s="779"/>
      <c r="AF57" s="779"/>
      <c r="AG57" s="779"/>
      <c r="AH57" s="779"/>
      <c r="AI57" s="779"/>
      <c r="AJ57" s="780"/>
      <c r="AK57" s="781" t="str">
        <f t="shared" si="8"/>
        <v/>
      </c>
      <c r="AL57" s="782"/>
      <c r="AM57" s="783"/>
      <c r="AN57" s="784"/>
      <c r="AO57" s="784"/>
      <c r="AP57" s="201" t="s">
        <v>76</v>
      </c>
      <c r="AQ57" s="784"/>
      <c r="AR57" s="784"/>
      <c r="AS57" s="845"/>
      <c r="AT57" s="817" t="str">
        <f t="shared" si="6"/>
        <v/>
      </c>
      <c r="AU57" s="818"/>
      <c r="AV57" s="819"/>
      <c r="AW57" s="814"/>
      <c r="AX57" s="815"/>
      <c r="AY57" s="816"/>
      <c r="AZ57" s="840" t="str">
        <f t="shared" si="7"/>
        <v/>
      </c>
      <c r="BA57" s="841"/>
      <c r="BB57" s="841"/>
      <c r="BC57" s="842"/>
    </row>
    <row r="58" spans="1:55" s="30" customFormat="1" ht="30" customHeight="1">
      <c r="A58" s="791"/>
      <c r="B58" s="792"/>
      <c r="C58" s="792"/>
      <c r="D58" s="793"/>
      <c r="E58" s="804"/>
      <c r="F58" s="805"/>
      <c r="G58" s="805"/>
      <c r="H58" s="805"/>
      <c r="I58" s="806"/>
      <c r="J58" s="778"/>
      <c r="K58" s="779"/>
      <c r="L58" s="779"/>
      <c r="M58" s="779"/>
      <c r="N58" s="779"/>
      <c r="O58" s="779"/>
      <c r="P58" s="779"/>
      <c r="Q58" s="779"/>
      <c r="R58" s="780"/>
      <c r="S58" s="778"/>
      <c r="T58" s="779"/>
      <c r="U58" s="779"/>
      <c r="V58" s="779"/>
      <c r="W58" s="779"/>
      <c r="X58" s="779"/>
      <c r="Y58" s="779"/>
      <c r="Z58" s="779"/>
      <c r="AA58" s="779"/>
      <c r="AB58" s="779"/>
      <c r="AC58" s="779"/>
      <c r="AD58" s="779"/>
      <c r="AE58" s="779"/>
      <c r="AF58" s="779"/>
      <c r="AG58" s="779"/>
      <c r="AH58" s="779"/>
      <c r="AI58" s="779"/>
      <c r="AJ58" s="780"/>
      <c r="AK58" s="781" t="str">
        <f t="shared" si="8"/>
        <v/>
      </c>
      <c r="AL58" s="782"/>
      <c r="AM58" s="783"/>
      <c r="AN58" s="784"/>
      <c r="AO58" s="784"/>
      <c r="AP58" s="201" t="s">
        <v>76</v>
      </c>
      <c r="AQ58" s="784"/>
      <c r="AR58" s="784"/>
      <c r="AS58" s="845"/>
      <c r="AT58" s="817" t="str">
        <f t="shared" si="6"/>
        <v/>
      </c>
      <c r="AU58" s="818"/>
      <c r="AV58" s="819"/>
      <c r="AW58" s="814"/>
      <c r="AX58" s="815"/>
      <c r="AY58" s="816"/>
      <c r="AZ58" s="840" t="str">
        <f t="shared" si="7"/>
        <v/>
      </c>
      <c r="BA58" s="841"/>
      <c r="BB58" s="841"/>
      <c r="BC58" s="842"/>
    </row>
    <row r="59" spans="1:55" s="30" customFormat="1" ht="30" customHeight="1" thickBot="1">
      <c r="A59" s="791"/>
      <c r="B59" s="792"/>
      <c r="C59" s="792"/>
      <c r="D59" s="793"/>
      <c r="E59" s="804"/>
      <c r="F59" s="805"/>
      <c r="G59" s="805"/>
      <c r="H59" s="805"/>
      <c r="I59" s="806"/>
      <c r="J59" s="778"/>
      <c r="K59" s="779"/>
      <c r="L59" s="779"/>
      <c r="M59" s="779"/>
      <c r="N59" s="779"/>
      <c r="O59" s="779"/>
      <c r="P59" s="779"/>
      <c r="Q59" s="779"/>
      <c r="R59" s="780"/>
      <c r="S59" s="778"/>
      <c r="T59" s="779"/>
      <c r="U59" s="779"/>
      <c r="V59" s="779"/>
      <c r="W59" s="779"/>
      <c r="X59" s="779"/>
      <c r="Y59" s="779"/>
      <c r="Z59" s="779"/>
      <c r="AA59" s="779"/>
      <c r="AB59" s="779"/>
      <c r="AC59" s="779"/>
      <c r="AD59" s="779"/>
      <c r="AE59" s="779"/>
      <c r="AF59" s="779"/>
      <c r="AG59" s="779"/>
      <c r="AH59" s="779"/>
      <c r="AI59" s="779"/>
      <c r="AJ59" s="780"/>
      <c r="AK59" s="781" t="str">
        <f t="shared" si="8"/>
        <v/>
      </c>
      <c r="AL59" s="782"/>
      <c r="AM59" s="783"/>
      <c r="AN59" s="784"/>
      <c r="AO59" s="784"/>
      <c r="AP59" s="201" t="s">
        <v>76</v>
      </c>
      <c r="AQ59" s="784"/>
      <c r="AR59" s="784"/>
      <c r="AS59" s="845"/>
      <c r="AT59" s="817" t="str">
        <f t="shared" si="6"/>
        <v/>
      </c>
      <c r="AU59" s="818"/>
      <c r="AV59" s="819"/>
      <c r="AW59" s="814"/>
      <c r="AX59" s="815"/>
      <c r="AY59" s="816"/>
      <c r="AZ59" s="840" t="str">
        <f t="shared" si="7"/>
        <v/>
      </c>
      <c r="BA59" s="841"/>
      <c r="BB59" s="841"/>
      <c r="BC59" s="842"/>
    </row>
    <row r="60" spans="1:55" ht="30" customHeight="1" thickTop="1" thickBot="1">
      <c r="A60" s="886" t="s">
        <v>95</v>
      </c>
      <c r="B60" s="887"/>
      <c r="C60" s="887"/>
      <c r="D60" s="887"/>
      <c r="E60" s="887"/>
      <c r="F60" s="887"/>
      <c r="G60" s="887"/>
      <c r="H60" s="887"/>
      <c r="I60" s="887"/>
      <c r="J60" s="887"/>
      <c r="K60" s="887"/>
      <c r="L60" s="887"/>
      <c r="M60" s="887"/>
      <c r="N60" s="887"/>
      <c r="O60" s="887"/>
      <c r="P60" s="887"/>
      <c r="Q60" s="887"/>
      <c r="R60" s="887"/>
      <c r="S60" s="887"/>
      <c r="T60" s="887"/>
      <c r="U60" s="887"/>
      <c r="V60" s="887"/>
      <c r="W60" s="887"/>
      <c r="X60" s="887"/>
      <c r="Y60" s="887"/>
      <c r="Z60" s="887"/>
      <c r="AA60" s="887"/>
      <c r="AB60" s="887"/>
      <c r="AC60" s="887"/>
      <c r="AD60" s="887"/>
      <c r="AE60" s="887"/>
      <c r="AF60" s="887"/>
      <c r="AG60" s="887"/>
      <c r="AH60" s="887"/>
      <c r="AI60" s="887"/>
      <c r="AJ60" s="887"/>
      <c r="AK60" s="887"/>
      <c r="AL60" s="887"/>
      <c r="AM60" s="887"/>
      <c r="AN60" s="887"/>
      <c r="AO60" s="887"/>
      <c r="AP60" s="887"/>
      <c r="AQ60" s="887"/>
      <c r="AR60" s="887"/>
      <c r="AS60" s="887"/>
      <c r="AT60" s="887"/>
      <c r="AU60" s="887"/>
      <c r="AV60" s="888"/>
      <c r="AW60" s="846">
        <f>SUM(AW45:AY59)</f>
        <v>0</v>
      </c>
      <c r="AX60" s="847"/>
      <c r="AY60" s="848"/>
      <c r="AZ60" s="849">
        <f>SUM(AZ45:BC59)</f>
        <v>0</v>
      </c>
      <c r="BA60" s="850"/>
      <c r="BB60" s="850"/>
      <c r="BC60" s="851"/>
    </row>
    <row r="61" spans="1:55" s="4" customFormat="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43"/>
      <c r="BA61" s="43"/>
      <c r="BB61" s="43"/>
      <c r="BC61" s="43"/>
    </row>
    <row r="62" spans="1:55" ht="16.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row>
    <row r="63" spans="1:55" ht="31.5" customHeight="1" thickBot="1">
      <c r="A63" s="42" t="s">
        <v>97</v>
      </c>
      <c r="B63" s="42"/>
      <c r="C63" s="122"/>
      <c r="D63" s="122"/>
      <c r="E63" s="122"/>
      <c r="F63" s="122"/>
      <c r="G63" s="122"/>
      <c r="H63" s="122"/>
      <c r="I63" s="122"/>
      <c r="J63" s="122"/>
      <c r="K63" s="122"/>
      <c r="L63" s="122"/>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122"/>
      <c r="AQ63" s="122"/>
      <c r="AR63" s="122"/>
      <c r="AS63" s="122"/>
      <c r="AT63" s="122"/>
      <c r="AU63" s="122"/>
      <c r="AV63" s="35"/>
      <c r="AW63" s="123"/>
      <c r="AX63" s="123"/>
    </row>
    <row r="64" spans="1:55" ht="57.75" customHeight="1" thickBot="1">
      <c r="A64" s="954" t="s">
        <v>73</v>
      </c>
      <c r="B64" s="955"/>
      <c r="C64" s="955"/>
      <c r="D64" s="956"/>
      <c r="E64" s="957" t="s">
        <v>63</v>
      </c>
      <c r="F64" s="955"/>
      <c r="G64" s="955"/>
      <c r="H64" s="956"/>
      <c r="I64" s="649" t="s">
        <v>90</v>
      </c>
      <c r="J64" s="650"/>
      <c r="K64" s="650"/>
      <c r="L64" s="650"/>
      <c r="M64" s="650"/>
      <c r="N64" s="650"/>
      <c r="O64" s="650"/>
      <c r="P64" s="695"/>
      <c r="Q64" s="945" t="s">
        <v>71</v>
      </c>
      <c r="R64" s="958"/>
      <c r="S64" s="945" t="s">
        <v>89</v>
      </c>
      <c r="T64" s="946"/>
      <c r="U64" s="946"/>
      <c r="V64" s="946"/>
      <c r="W64" s="946"/>
      <c r="X64" s="946"/>
      <c r="Y64" s="947"/>
      <c r="Z64" s="649" t="s">
        <v>101</v>
      </c>
      <c r="AA64" s="650"/>
      <c r="AB64" s="650"/>
      <c r="AC64" s="650"/>
      <c r="AD64" s="650"/>
      <c r="AE64" s="650"/>
      <c r="AF64" s="650"/>
      <c r="AG64" s="650"/>
      <c r="AH64" s="650"/>
      <c r="AI64" s="650"/>
      <c r="AJ64" s="650"/>
      <c r="AK64" s="650"/>
      <c r="AL64" s="650"/>
      <c r="AM64" s="650"/>
      <c r="AN64" s="698"/>
      <c r="AO64" s="649" t="s">
        <v>102</v>
      </c>
      <c r="AP64" s="650"/>
      <c r="AQ64" s="650"/>
      <c r="AR64" s="650"/>
      <c r="AS64" s="650"/>
      <c r="AT64" s="650"/>
      <c r="AU64" s="650"/>
      <c r="AV64" s="650"/>
      <c r="AW64" s="650"/>
      <c r="AX64" s="650"/>
      <c r="AY64" s="650"/>
      <c r="AZ64" s="650"/>
      <c r="BA64" s="650"/>
      <c r="BB64" s="650"/>
      <c r="BC64" s="651"/>
    </row>
    <row r="65" spans="1:55" ht="33.75" customHeight="1" thickTop="1">
      <c r="A65" s="921" t="s">
        <v>179</v>
      </c>
      <c r="B65" s="922"/>
      <c r="C65" s="922"/>
      <c r="D65" s="923"/>
      <c r="E65" s="702" t="s">
        <v>78</v>
      </c>
      <c r="F65" s="703"/>
      <c r="G65" s="703"/>
      <c r="H65" s="940"/>
      <c r="I65" s="937" t="str">
        <f>IF($AZ$37=0,"",SUMIF($AK$15:$AL$36,$E65,$AZ$15:$BC$36))</f>
        <v/>
      </c>
      <c r="J65" s="938"/>
      <c r="K65" s="938"/>
      <c r="L65" s="938"/>
      <c r="M65" s="938"/>
      <c r="N65" s="938"/>
      <c r="O65" s="938"/>
      <c r="P65" s="167" t="s">
        <v>66</v>
      </c>
      <c r="Q65" s="706" t="s">
        <v>71</v>
      </c>
      <c r="R65" s="707"/>
      <c r="S65" s="939">
        <v>60000</v>
      </c>
      <c r="T65" s="708"/>
      <c r="U65" s="708"/>
      <c r="V65" s="708"/>
      <c r="W65" s="708"/>
      <c r="X65" s="708"/>
      <c r="Y65" s="127" t="s">
        <v>0</v>
      </c>
      <c r="Z65" s="709" t="str">
        <f>IF(I65="","",I65*S65)</f>
        <v/>
      </c>
      <c r="AA65" s="710"/>
      <c r="AB65" s="710"/>
      <c r="AC65" s="710"/>
      <c r="AD65" s="710"/>
      <c r="AE65" s="710"/>
      <c r="AF65" s="710"/>
      <c r="AG65" s="710"/>
      <c r="AH65" s="710"/>
      <c r="AI65" s="710"/>
      <c r="AJ65" s="710"/>
      <c r="AK65" s="710"/>
      <c r="AL65" s="710"/>
      <c r="AM65" s="710"/>
      <c r="AN65" s="128" t="s">
        <v>0</v>
      </c>
      <c r="AO65" s="906">
        <f>SUM(Z65:AM68)</f>
        <v>0</v>
      </c>
      <c r="AP65" s="907"/>
      <c r="AQ65" s="907"/>
      <c r="AR65" s="907"/>
      <c r="AS65" s="907"/>
      <c r="AT65" s="907"/>
      <c r="AU65" s="907"/>
      <c r="AV65" s="907"/>
      <c r="AW65" s="907"/>
      <c r="AX65" s="907"/>
      <c r="AY65" s="907"/>
      <c r="AZ65" s="907"/>
      <c r="BA65" s="907"/>
      <c r="BB65" s="907"/>
      <c r="BC65" s="930" t="s">
        <v>0</v>
      </c>
    </row>
    <row r="66" spans="1:55" ht="33.75" customHeight="1">
      <c r="A66" s="924"/>
      <c r="B66" s="925"/>
      <c r="C66" s="925"/>
      <c r="D66" s="926"/>
      <c r="E66" s="714" t="s">
        <v>79</v>
      </c>
      <c r="F66" s="715"/>
      <c r="G66" s="715"/>
      <c r="H66" s="933"/>
      <c r="I66" s="934" t="str">
        <f>IF($AZ$37=0,"",SUMIF($AK$15:$AL$36,$E66,$AZ$15:$BC$36))</f>
        <v/>
      </c>
      <c r="J66" s="935"/>
      <c r="K66" s="935"/>
      <c r="L66" s="935"/>
      <c r="M66" s="935"/>
      <c r="N66" s="935"/>
      <c r="O66" s="935"/>
      <c r="P66" s="168" t="s">
        <v>66</v>
      </c>
      <c r="Q66" s="718" t="s">
        <v>71</v>
      </c>
      <c r="R66" s="719"/>
      <c r="S66" s="936">
        <v>55000</v>
      </c>
      <c r="T66" s="720"/>
      <c r="U66" s="720"/>
      <c r="V66" s="720"/>
      <c r="W66" s="720"/>
      <c r="X66" s="720"/>
      <c r="Y66" s="126" t="s">
        <v>0</v>
      </c>
      <c r="Z66" s="721" t="str">
        <f>IF(I66="","",I66*S66)</f>
        <v/>
      </c>
      <c r="AA66" s="722"/>
      <c r="AB66" s="722"/>
      <c r="AC66" s="722"/>
      <c r="AD66" s="722"/>
      <c r="AE66" s="722"/>
      <c r="AF66" s="722"/>
      <c r="AG66" s="722"/>
      <c r="AH66" s="722"/>
      <c r="AI66" s="722"/>
      <c r="AJ66" s="722"/>
      <c r="AK66" s="722"/>
      <c r="AL66" s="722"/>
      <c r="AM66" s="722"/>
      <c r="AN66" s="126" t="s">
        <v>0</v>
      </c>
      <c r="AO66" s="908"/>
      <c r="AP66" s="909"/>
      <c r="AQ66" s="909"/>
      <c r="AR66" s="909"/>
      <c r="AS66" s="909"/>
      <c r="AT66" s="909"/>
      <c r="AU66" s="909"/>
      <c r="AV66" s="909"/>
      <c r="AW66" s="909"/>
      <c r="AX66" s="909"/>
      <c r="AY66" s="909"/>
      <c r="AZ66" s="909"/>
      <c r="BA66" s="909"/>
      <c r="BB66" s="909"/>
      <c r="BC66" s="931"/>
    </row>
    <row r="67" spans="1:55" ht="33.75" customHeight="1">
      <c r="A67" s="924"/>
      <c r="B67" s="925"/>
      <c r="C67" s="925"/>
      <c r="D67" s="926"/>
      <c r="E67" s="714" t="s">
        <v>80</v>
      </c>
      <c r="F67" s="715"/>
      <c r="G67" s="715"/>
      <c r="H67" s="933"/>
      <c r="I67" s="934" t="str">
        <f>IF($AZ$37=0,"",SUMIF($AK$15:$AL$36,$E67,$AZ$15:$BC$36))</f>
        <v/>
      </c>
      <c r="J67" s="935"/>
      <c r="K67" s="935"/>
      <c r="L67" s="935"/>
      <c r="M67" s="935"/>
      <c r="N67" s="935"/>
      <c r="O67" s="935"/>
      <c r="P67" s="167" t="s">
        <v>66</v>
      </c>
      <c r="Q67" s="718" t="s">
        <v>71</v>
      </c>
      <c r="R67" s="719"/>
      <c r="S67" s="936">
        <v>50000</v>
      </c>
      <c r="T67" s="720"/>
      <c r="U67" s="720"/>
      <c r="V67" s="720"/>
      <c r="W67" s="720"/>
      <c r="X67" s="720"/>
      <c r="Y67" s="127" t="s">
        <v>0</v>
      </c>
      <c r="Z67" s="763" t="str">
        <f>IF(I67="","",I67*S67)</f>
        <v/>
      </c>
      <c r="AA67" s="764"/>
      <c r="AB67" s="764"/>
      <c r="AC67" s="764"/>
      <c r="AD67" s="764"/>
      <c r="AE67" s="764"/>
      <c r="AF67" s="764"/>
      <c r="AG67" s="764"/>
      <c r="AH67" s="764"/>
      <c r="AI67" s="764"/>
      <c r="AJ67" s="764"/>
      <c r="AK67" s="764"/>
      <c r="AL67" s="764"/>
      <c r="AM67" s="764"/>
      <c r="AN67" s="130" t="s">
        <v>0</v>
      </c>
      <c r="AO67" s="908"/>
      <c r="AP67" s="909"/>
      <c r="AQ67" s="909"/>
      <c r="AR67" s="909"/>
      <c r="AS67" s="909"/>
      <c r="AT67" s="909"/>
      <c r="AU67" s="909"/>
      <c r="AV67" s="909"/>
      <c r="AW67" s="909"/>
      <c r="AX67" s="909"/>
      <c r="AY67" s="909"/>
      <c r="AZ67" s="909"/>
      <c r="BA67" s="909"/>
      <c r="BB67" s="909"/>
      <c r="BC67" s="931"/>
    </row>
    <row r="68" spans="1:55" ht="33.75" customHeight="1">
      <c r="A68" s="927"/>
      <c r="B68" s="928"/>
      <c r="C68" s="928"/>
      <c r="D68" s="929"/>
      <c r="E68" s="663" t="s">
        <v>81</v>
      </c>
      <c r="F68" s="664"/>
      <c r="G68" s="664"/>
      <c r="H68" s="941"/>
      <c r="I68" s="942" t="str">
        <f>IF($AZ$37=0,"",SUMIF($AK$15:$AL$36,$E68,$AZ$15:$BC$36))</f>
        <v/>
      </c>
      <c r="J68" s="943"/>
      <c r="K68" s="943"/>
      <c r="L68" s="943"/>
      <c r="M68" s="943"/>
      <c r="N68" s="943"/>
      <c r="O68" s="943"/>
      <c r="P68" s="171" t="s">
        <v>66</v>
      </c>
      <c r="Q68" s="727" t="s">
        <v>71</v>
      </c>
      <c r="R68" s="728"/>
      <c r="S68" s="944">
        <v>40000</v>
      </c>
      <c r="T68" s="729"/>
      <c r="U68" s="729"/>
      <c r="V68" s="729"/>
      <c r="W68" s="729"/>
      <c r="X68" s="729"/>
      <c r="Y68" s="129" t="s">
        <v>0</v>
      </c>
      <c r="Z68" s="730" t="str">
        <f>IF(I68="","",I68*S68)</f>
        <v/>
      </c>
      <c r="AA68" s="731"/>
      <c r="AB68" s="731"/>
      <c r="AC68" s="731"/>
      <c r="AD68" s="731"/>
      <c r="AE68" s="731"/>
      <c r="AF68" s="731"/>
      <c r="AG68" s="731"/>
      <c r="AH68" s="731"/>
      <c r="AI68" s="731"/>
      <c r="AJ68" s="731"/>
      <c r="AK68" s="731"/>
      <c r="AL68" s="731"/>
      <c r="AM68" s="731"/>
      <c r="AN68" s="129" t="s">
        <v>0</v>
      </c>
      <c r="AO68" s="910"/>
      <c r="AP68" s="911"/>
      <c r="AQ68" s="911"/>
      <c r="AR68" s="911"/>
      <c r="AS68" s="911"/>
      <c r="AT68" s="911"/>
      <c r="AU68" s="911"/>
      <c r="AV68" s="911"/>
      <c r="AW68" s="911"/>
      <c r="AX68" s="911"/>
      <c r="AY68" s="911"/>
      <c r="AZ68" s="911"/>
      <c r="BA68" s="911"/>
      <c r="BB68" s="911"/>
      <c r="BC68" s="932"/>
    </row>
    <row r="69" spans="1:55" ht="33.75" customHeight="1" thickBot="1">
      <c r="A69" s="901" t="s">
        <v>77</v>
      </c>
      <c r="B69" s="902"/>
      <c r="C69" s="902"/>
      <c r="D69" s="903"/>
      <c r="E69" s="912" t="s">
        <v>82</v>
      </c>
      <c r="F69" s="913"/>
      <c r="G69" s="913"/>
      <c r="H69" s="914"/>
      <c r="I69" s="915" t="str">
        <f>IF($AZ$60=0,"",SUMIF($AK$45:$AL$59,$E69,AZ45:BC59))</f>
        <v/>
      </c>
      <c r="J69" s="916"/>
      <c r="K69" s="916"/>
      <c r="L69" s="916"/>
      <c r="M69" s="916"/>
      <c r="N69" s="916"/>
      <c r="O69" s="916"/>
      <c r="P69" s="172" t="s">
        <v>66</v>
      </c>
      <c r="Q69" s="904" t="s">
        <v>71</v>
      </c>
      <c r="R69" s="905"/>
      <c r="S69" s="917">
        <v>30000</v>
      </c>
      <c r="T69" s="918"/>
      <c r="U69" s="918"/>
      <c r="V69" s="918"/>
      <c r="W69" s="918"/>
      <c r="X69" s="918"/>
      <c r="Y69" s="133" t="s">
        <v>0</v>
      </c>
      <c r="Z69" s="919" t="str">
        <f>IF(I69="","",I69*S69)</f>
        <v/>
      </c>
      <c r="AA69" s="920"/>
      <c r="AB69" s="920"/>
      <c r="AC69" s="920"/>
      <c r="AD69" s="920"/>
      <c r="AE69" s="920"/>
      <c r="AF69" s="920"/>
      <c r="AG69" s="920"/>
      <c r="AH69" s="920"/>
      <c r="AI69" s="920"/>
      <c r="AJ69" s="920"/>
      <c r="AK69" s="920"/>
      <c r="AL69" s="920"/>
      <c r="AM69" s="920"/>
      <c r="AN69" s="133" t="s">
        <v>0</v>
      </c>
      <c r="AO69" s="897" t="str">
        <f>Z69</f>
        <v/>
      </c>
      <c r="AP69" s="898"/>
      <c r="AQ69" s="898"/>
      <c r="AR69" s="898"/>
      <c r="AS69" s="898"/>
      <c r="AT69" s="898"/>
      <c r="AU69" s="898"/>
      <c r="AV69" s="898"/>
      <c r="AW69" s="898"/>
      <c r="AX69" s="898"/>
      <c r="AY69" s="898"/>
      <c r="AZ69" s="898"/>
      <c r="BA69" s="898"/>
      <c r="BB69" s="898"/>
      <c r="BC69" s="134" t="s">
        <v>0</v>
      </c>
    </row>
    <row r="70" spans="1:55" ht="33.75" customHeight="1" thickTop="1" thickBot="1">
      <c r="A70" s="752" t="s">
        <v>121</v>
      </c>
      <c r="B70" s="753"/>
      <c r="C70" s="753"/>
      <c r="D70" s="753"/>
      <c r="E70" s="753"/>
      <c r="F70" s="753"/>
      <c r="G70" s="753"/>
      <c r="H70" s="753"/>
      <c r="I70" s="753"/>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c r="AH70" s="753"/>
      <c r="AI70" s="753"/>
      <c r="AJ70" s="753"/>
      <c r="AK70" s="753"/>
      <c r="AL70" s="753"/>
      <c r="AM70" s="753"/>
      <c r="AN70" s="753"/>
      <c r="AO70" s="899">
        <f>SUM(AO65:BB69)</f>
        <v>0</v>
      </c>
      <c r="AP70" s="900"/>
      <c r="AQ70" s="900"/>
      <c r="AR70" s="900"/>
      <c r="AS70" s="900"/>
      <c r="AT70" s="900"/>
      <c r="AU70" s="900"/>
      <c r="AV70" s="900"/>
      <c r="AW70" s="900"/>
      <c r="AX70" s="900"/>
      <c r="AY70" s="900"/>
      <c r="AZ70" s="900"/>
      <c r="BA70" s="900"/>
      <c r="BB70" s="900"/>
      <c r="BC70" s="156" t="s">
        <v>0</v>
      </c>
    </row>
    <row r="71" spans="1:55" ht="15.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5"/>
      <c r="BA71" s="45"/>
      <c r="BB71" s="45"/>
      <c r="BC71" s="45"/>
    </row>
    <row r="72" spans="1:55" ht="16.5" customHeight="1">
      <c r="A72" s="31"/>
      <c r="B72" s="31"/>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4"/>
      <c r="BA72" s="4"/>
      <c r="BB72" s="4"/>
      <c r="BC72" s="4"/>
    </row>
    <row r="98" spans="1:1">
      <c r="A98" s="190"/>
    </row>
    <row r="148" spans="1:1">
      <c r="A148" s="190"/>
    </row>
    <row r="151" spans="1:1">
      <c r="A151" s="231">
        <f>SUM(AO70)</f>
        <v>0</v>
      </c>
    </row>
  </sheetData>
  <sheetProtection algorithmName="SHA-512" hashValue="m8eNAicrsKaiQWnyjhKaG3AaYgyJTkHXbIybWNKkZqKEZY7HcYsxSHEPS2WEEfYGOeIAR+YwRotA59AqEVu2YA==" saltValue="urdLO3o5QFmRCEVs/PMIug==" spinCount="100000" sheet="1" objects="1" scenarios="1"/>
  <mergeCells count="453">
    <mergeCell ref="AW1:BB1"/>
    <mergeCell ref="AW2:BB2"/>
    <mergeCell ref="AZ28:BC28"/>
    <mergeCell ref="A49:D49"/>
    <mergeCell ref="E49:I49"/>
    <mergeCell ref="J49:R49"/>
    <mergeCell ref="S49:AJ49"/>
    <mergeCell ref="AK49:AL49"/>
    <mergeCell ref="AM49:AO49"/>
    <mergeCell ref="AQ49:AS49"/>
    <mergeCell ref="AT49:AV49"/>
    <mergeCell ref="A28:D28"/>
    <mergeCell ref="E28:I28"/>
    <mergeCell ref="J28:R28"/>
    <mergeCell ref="S28:AJ28"/>
    <mergeCell ref="AK28:AL28"/>
    <mergeCell ref="AM28:AO28"/>
    <mergeCell ref="AQ28:AS28"/>
    <mergeCell ref="AT28:AV28"/>
    <mergeCell ref="AW28:AY28"/>
    <mergeCell ref="A47:D47"/>
    <mergeCell ref="E47:I47"/>
    <mergeCell ref="J47:R47"/>
    <mergeCell ref="S47:AJ47"/>
    <mergeCell ref="AK47:AL47"/>
    <mergeCell ref="AQ47:AS47"/>
    <mergeCell ref="AZ26:BC26"/>
    <mergeCell ref="A27:D27"/>
    <mergeCell ref="E27:I27"/>
    <mergeCell ref="J27:R27"/>
    <mergeCell ref="S27:AJ27"/>
    <mergeCell ref="AK27:AL27"/>
    <mergeCell ref="AM27:AO27"/>
    <mergeCell ref="AQ27:AS27"/>
    <mergeCell ref="AT27:AV27"/>
    <mergeCell ref="AW27:AY27"/>
    <mergeCell ref="AZ27:BC27"/>
    <mergeCell ref="A26:D26"/>
    <mergeCell ref="E26:I26"/>
    <mergeCell ref="J26:R26"/>
    <mergeCell ref="S26:AJ26"/>
    <mergeCell ref="AK26:AL26"/>
    <mergeCell ref="AM26:AO26"/>
    <mergeCell ref="AQ26:AS26"/>
    <mergeCell ref="AT26:AV26"/>
    <mergeCell ref="AW26:AY26"/>
    <mergeCell ref="A36:D36"/>
    <mergeCell ref="E36:I36"/>
    <mergeCell ref="AZ24:BC24"/>
    <mergeCell ref="A25:D25"/>
    <mergeCell ref="E25:I25"/>
    <mergeCell ref="J25:R25"/>
    <mergeCell ref="S25:AJ25"/>
    <mergeCell ref="AK25:AL25"/>
    <mergeCell ref="AM25:AO25"/>
    <mergeCell ref="AQ25:AS25"/>
    <mergeCell ref="AT25:AV25"/>
    <mergeCell ref="AW25:AY25"/>
    <mergeCell ref="AZ25:BC25"/>
    <mergeCell ref="A24:D24"/>
    <mergeCell ref="E24:I24"/>
    <mergeCell ref="J24:R24"/>
    <mergeCell ref="S24:AJ24"/>
    <mergeCell ref="AK24:AL24"/>
    <mergeCell ref="AM24:AO24"/>
    <mergeCell ref="AQ24:AS24"/>
    <mergeCell ref="AT24:AV24"/>
    <mergeCell ref="AW24:AY24"/>
    <mergeCell ref="AM22:AO22"/>
    <mergeCell ref="AQ22:AS22"/>
    <mergeCell ref="AT22:AV22"/>
    <mergeCell ref="AW22:AY22"/>
    <mergeCell ref="AZ22:BC22"/>
    <mergeCell ref="A23:D23"/>
    <mergeCell ref="E23:I23"/>
    <mergeCell ref="J23:R23"/>
    <mergeCell ref="S23:AJ23"/>
    <mergeCell ref="AK23:AL23"/>
    <mergeCell ref="AM23:AO23"/>
    <mergeCell ref="AQ23:AS23"/>
    <mergeCell ref="AT23:AV23"/>
    <mergeCell ref="AW23:AY23"/>
    <mergeCell ref="AZ23:BC23"/>
    <mergeCell ref="AZ20:BC20"/>
    <mergeCell ref="A21:D21"/>
    <mergeCell ref="E21:I21"/>
    <mergeCell ref="J21:R21"/>
    <mergeCell ref="S21:AJ21"/>
    <mergeCell ref="AK21:AL21"/>
    <mergeCell ref="AM21:AO21"/>
    <mergeCell ref="AQ21:AS21"/>
    <mergeCell ref="AT21:AV21"/>
    <mergeCell ref="AW21:AY21"/>
    <mergeCell ref="AZ21:BC21"/>
    <mergeCell ref="AZ17:BC17"/>
    <mergeCell ref="AZ18:BC18"/>
    <mergeCell ref="A19:D19"/>
    <mergeCell ref="E19:I19"/>
    <mergeCell ref="J19:R19"/>
    <mergeCell ref="S19:AJ19"/>
    <mergeCell ref="AK19:AL19"/>
    <mergeCell ref="AM19:AO19"/>
    <mergeCell ref="AQ19:AS19"/>
    <mergeCell ref="AT19:AV19"/>
    <mergeCell ref="AW19:AY19"/>
    <mergeCell ref="AZ19:BC19"/>
    <mergeCell ref="A64:D64"/>
    <mergeCell ref="E64:H64"/>
    <mergeCell ref="A11:AL11"/>
    <mergeCell ref="AK50:AL50"/>
    <mergeCell ref="Q64:R64"/>
    <mergeCell ref="J59:R59"/>
    <mergeCell ref="S59:AJ59"/>
    <mergeCell ref="J16:R16"/>
    <mergeCell ref="S16:AJ16"/>
    <mergeCell ref="AK16:AL16"/>
    <mergeCell ref="A18:D18"/>
    <mergeCell ref="E18:I18"/>
    <mergeCell ref="J18:R18"/>
    <mergeCell ref="S18:AJ18"/>
    <mergeCell ref="AK18:AL18"/>
    <mergeCell ref="A20:D20"/>
    <mergeCell ref="E20:I20"/>
    <mergeCell ref="J20:R20"/>
    <mergeCell ref="S20:AJ20"/>
    <mergeCell ref="AK20:AL20"/>
    <mergeCell ref="A22:D22"/>
    <mergeCell ref="E22:I22"/>
    <mergeCell ref="J22:R22"/>
    <mergeCell ref="S22:AJ22"/>
    <mergeCell ref="Z64:AN64"/>
    <mergeCell ref="AO64:BC64"/>
    <mergeCell ref="A60:AV60"/>
    <mergeCell ref="AQ56:AS56"/>
    <mergeCell ref="AM56:AO56"/>
    <mergeCell ref="I64:P64"/>
    <mergeCell ref="S64:Y64"/>
    <mergeCell ref="AM11:AS11"/>
    <mergeCell ref="A41:AL41"/>
    <mergeCell ref="AM41:AS41"/>
    <mergeCell ref="AK55:AL55"/>
    <mergeCell ref="A55:D55"/>
    <mergeCell ref="E55:I55"/>
    <mergeCell ref="J55:R55"/>
    <mergeCell ref="A16:D16"/>
    <mergeCell ref="E16:I16"/>
    <mergeCell ref="AM51:AO51"/>
    <mergeCell ref="E50:I50"/>
    <mergeCell ref="J50:R50"/>
    <mergeCell ref="S50:AJ50"/>
    <mergeCell ref="AM16:AO16"/>
    <mergeCell ref="A46:D46"/>
    <mergeCell ref="E43:I44"/>
    <mergeCell ref="J43:R44"/>
    <mergeCell ref="BC65:BC68"/>
    <mergeCell ref="E66:H66"/>
    <mergeCell ref="I66:O66"/>
    <mergeCell ref="S66:X66"/>
    <mergeCell ref="Z66:AM66"/>
    <mergeCell ref="Q65:R65"/>
    <mergeCell ref="I65:O65"/>
    <mergeCell ref="S65:X65"/>
    <mergeCell ref="Z65:AM65"/>
    <mergeCell ref="E65:H65"/>
    <mergeCell ref="E68:H68"/>
    <mergeCell ref="I68:O68"/>
    <mergeCell ref="S68:X68"/>
    <mergeCell ref="E67:H67"/>
    <mergeCell ref="I67:O67"/>
    <mergeCell ref="S67:X67"/>
    <mergeCell ref="Z67:AM67"/>
    <mergeCell ref="AO69:BB69"/>
    <mergeCell ref="A70:AN70"/>
    <mergeCell ref="AO70:BB70"/>
    <mergeCell ref="Q66:R66"/>
    <mergeCell ref="Z68:AM68"/>
    <mergeCell ref="A69:D69"/>
    <mergeCell ref="Q69:R69"/>
    <mergeCell ref="Q67:R67"/>
    <mergeCell ref="Q68:R68"/>
    <mergeCell ref="AO65:BB68"/>
    <mergeCell ref="E69:H69"/>
    <mergeCell ref="I69:O69"/>
    <mergeCell ref="S69:X69"/>
    <mergeCell ref="Z69:AM69"/>
    <mergeCell ref="A65:D68"/>
    <mergeCell ref="A3:BC3"/>
    <mergeCell ref="Q9:BB9"/>
    <mergeCell ref="Q39:BB39"/>
    <mergeCell ref="A37:AV37"/>
    <mergeCell ref="AT53:AV53"/>
    <mergeCell ref="AT54:AV54"/>
    <mergeCell ref="E54:I54"/>
    <mergeCell ref="J54:R54"/>
    <mergeCell ref="S54:AJ54"/>
    <mergeCell ref="AK54:AL54"/>
    <mergeCell ref="AM50:AO50"/>
    <mergeCell ref="AQ50:AS50"/>
    <mergeCell ref="AT50:AV50"/>
    <mergeCell ref="AV6:AW6"/>
    <mergeCell ref="AY6:AZ6"/>
    <mergeCell ref="BA6:BC6"/>
    <mergeCell ref="AW16:AY16"/>
    <mergeCell ref="AZ16:BC16"/>
    <mergeCell ref="A17:D17"/>
    <mergeCell ref="E17:I17"/>
    <mergeCell ref="J17:R17"/>
    <mergeCell ref="S17:AJ17"/>
    <mergeCell ref="AK17:AL17"/>
    <mergeCell ref="AM17:AO17"/>
    <mergeCell ref="AM48:AO48"/>
    <mergeCell ref="A54:D54"/>
    <mergeCell ref="A52:D52"/>
    <mergeCell ref="E52:I52"/>
    <mergeCell ref="J52:R52"/>
    <mergeCell ref="S52:AJ52"/>
    <mergeCell ref="AK52:AL52"/>
    <mergeCell ref="A53:D53"/>
    <mergeCell ref="E53:I53"/>
    <mergeCell ref="J53:R53"/>
    <mergeCell ref="S53:AJ53"/>
    <mergeCell ref="AK53:AL53"/>
    <mergeCell ref="E48:I48"/>
    <mergeCell ref="A51:D51"/>
    <mergeCell ref="E51:I51"/>
    <mergeCell ref="J51:R51"/>
    <mergeCell ref="AK48:AL48"/>
    <mergeCell ref="S48:AJ48"/>
    <mergeCell ref="J36:R36"/>
    <mergeCell ref="S36:AJ36"/>
    <mergeCell ref="AK36:AL36"/>
    <mergeCell ref="AQ36:AS36"/>
    <mergeCell ref="S43:AJ44"/>
    <mergeCell ref="AK43:AL44"/>
    <mergeCell ref="E46:I46"/>
    <mergeCell ref="J46:R46"/>
    <mergeCell ref="S46:AJ46"/>
    <mergeCell ref="AK46:AL46"/>
    <mergeCell ref="AM44:AO44"/>
    <mergeCell ref="AM36:AO36"/>
    <mergeCell ref="A45:D45"/>
    <mergeCell ref="E45:I45"/>
    <mergeCell ref="J45:R45"/>
    <mergeCell ref="S45:AJ45"/>
    <mergeCell ref="AK45:AL45"/>
    <mergeCell ref="AM43:AS43"/>
    <mergeCell ref="AQ44:AS44"/>
    <mergeCell ref="A43:D44"/>
    <mergeCell ref="AQ45:AS45"/>
    <mergeCell ref="S34:AJ34"/>
    <mergeCell ref="AK34:AL34"/>
    <mergeCell ref="AQ34:AS34"/>
    <mergeCell ref="AT34:AV34"/>
    <mergeCell ref="AW34:AY34"/>
    <mergeCell ref="A35:D35"/>
    <mergeCell ref="E35:I35"/>
    <mergeCell ref="J35:R35"/>
    <mergeCell ref="S35:AJ35"/>
    <mergeCell ref="AK35:AL35"/>
    <mergeCell ref="AQ35:AS35"/>
    <mergeCell ref="AM35:AO35"/>
    <mergeCell ref="AM34:AO34"/>
    <mergeCell ref="J34:R34"/>
    <mergeCell ref="E32:I32"/>
    <mergeCell ref="J32:R32"/>
    <mergeCell ref="S32:AJ32"/>
    <mergeCell ref="AK32:AL32"/>
    <mergeCell ref="A31:D31"/>
    <mergeCell ref="E31:I31"/>
    <mergeCell ref="J31:R31"/>
    <mergeCell ref="AW33:AY33"/>
    <mergeCell ref="A33:D33"/>
    <mergeCell ref="E33:I33"/>
    <mergeCell ref="J33:R33"/>
    <mergeCell ref="S33:AJ33"/>
    <mergeCell ref="AK33:AL33"/>
    <mergeCell ref="AQ32:AS32"/>
    <mergeCell ref="AT13:AV14"/>
    <mergeCell ref="AT29:AV29"/>
    <mergeCell ref="AQ15:AS15"/>
    <mergeCell ref="AT15:AV15"/>
    <mergeCell ref="AQ16:AS16"/>
    <mergeCell ref="AT16:AV16"/>
    <mergeCell ref="AW13:AY14"/>
    <mergeCell ref="AQ14:AS14"/>
    <mergeCell ref="AW15:AY15"/>
    <mergeCell ref="AW29:AY29"/>
    <mergeCell ref="AQ18:AS18"/>
    <mergeCell ref="AT18:AV18"/>
    <mergeCell ref="AW18:AY18"/>
    <mergeCell ref="AQ20:AS20"/>
    <mergeCell ref="AT20:AV20"/>
    <mergeCell ref="AW20:AY20"/>
    <mergeCell ref="AQ29:AS29"/>
    <mergeCell ref="AQ17:AS17"/>
    <mergeCell ref="AT17:AV17"/>
    <mergeCell ref="AW17:AY17"/>
    <mergeCell ref="AZ33:BC33"/>
    <mergeCell ref="AM32:AO32"/>
    <mergeCell ref="AM33:AO33"/>
    <mergeCell ref="AT32:AV32"/>
    <mergeCell ref="AZ32:BC32"/>
    <mergeCell ref="AT33:AV33"/>
    <mergeCell ref="AQ33:AS33"/>
    <mergeCell ref="AM30:AO30"/>
    <mergeCell ref="AQ30:AS30"/>
    <mergeCell ref="AZ31:BC31"/>
    <mergeCell ref="AT31:AV31"/>
    <mergeCell ref="AW31:AY31"/>
    <mergeCell ref="AW32:AY32"/>
    <mergeCell ref="AQ31:AS31"/>
    <mergeCell ref="AM31:AO31"/>
    <mergeCell ref="AZ34:BC34"/>
    <mergeCell ref="AT35:AV35"/>
    <mergeCell ref="AW36:AY36"/>
    <mergeCell ref="AZ35:BC35"/>
    <mergeCell ref="AZ13:BC14"/>
    <mergeCell ref="AZ15:BC15"/>
    <mergeCell ref="AM29:AO29"/>
    <mergeCell ref="AW46:AY46"/>
    <mergeCell ref="AT47:AV47"/>
    <mergeCell ref="AZ37:BC37"/>
    <mergeCell ref="AZ43:BC44"/>
    <mergeCell ref="AZ46:BC46"/>
    <mergeCell ref="AM47:AO47"/>
    <mergeCell ref="AT46:AV46"/>
    <mergeCell ref="AW47:AY47"/>
    <mergeCell ref="AQ46:AS46"/>
    <mergeCell ref="AM46:AO46"/>
    <mergeCell ref="AZ47:BC47"/>
    <mergeCell ref="AM45:AO45"/>
    <mergeCell ref="AW35:AY35"/>
    <mergeCell ref="AT36:AV36"/>
    <mergeCell ref="AT30:AV30"/>
    <mergeCell ref="AW30:AY30"/>
    <mergeCell ref="AZ30:BC30"/>
    <mergeCell ref="AT43:AV44"/>
    <mergeCell ref="AW43:AY44"/>
    <mergeCell ref="AZ48:BC48"/>
    <mergeCell ref="AZ45:BC45"/>
    <mergeCell ref="AW37:AY37"/>
    <mergeCell ref="AW45:AY45"/>
    <mergeCell ref="AT45:AV45"/>
    <mergeCell ref="AQ48:AS48"/>
    <mergeCell ref="AZ36:BC36"/>
    <mergeCell ref="AZ56:BC56"/>
    <mergeCell ref="AT58:AV58"/>
    <mergeCell ref="AZ53:BC53"/>
    <mergeCell ref="AZ51:BC51"/>
    <mergeCell ref="AQ58:AS58"/>
    <mergeCell ref="AZ52:BC52"/>
    <mergeCell ref="AQ55:AS55"/>
    <mergeCell ref="AW55:AY55"/>
    <mergeCell ref="AW53:AY53"/>
    <mergeCell ref="AQ52:AS52"/>
    <mergeCell ref="AT52:AV52"/>
    <mergeCell ref="AT55:AV55"/>
    <mergeCell ref="AM57:AO57"/>
    <mergeCell ref="AQ57:AS57"/>
    <mergeCell ref="AM55:AO55"/>
    <mergeCell ref="AT56:AV56"/>
    <mergeCell ref="AW56:AY56"/>
    <mergeCell ref="AW60:AY60"/>
    <mergeCell ref="AW49:AY49"/>
    <mergeCell ref="AZ60:BC60"/>
    <mergeCell ref="AQ54:AS54"/>
    <mergeCell ref="AW54:AY54"/>
    <mergeCell ref="AW59:AY59"/>
    <mergeCell ref="AZ59:BC59"/>
    <mergeCell ref="AQ59:AS59"/>
    <mergeCell ref="AZ57:BC57"/>
    <mergeCell ref="AZ54:BC54"/>
    <mergeCell ref="AZ55:BC55"/>
    <mergeCell ref="AZ50:BC50"/>
    <mergeCell ref="AT51:AV51"/>
    <mergeCell ref="AW51:AY51"/>
    <mergeCell ref="AZ58:BC58"/>
    <mergeCell ref="AQ53:AS53"/>
    <mergeCell ref="AZ49:BC49"/>
    <mergeCell ref="AW57:AY57"/>
    <mergeCell ref="AT57:AV57"/>
    <mergeCell ref="AZ29:BC29"/>
    <mergeCell ref="A59:D59"/>
    <mergeCell ref="AT59:AV59"/>
    <mergeCell ref="J58:R58"/>
    <mergeCell ref="S58:AJ58"/>
    <mergeCell ref="A58:D58"/>
    <mergeCell ref="E58:I58"/>
    <mergeCell ref="AK59:AL59"/>
    <mergeCell ref="AK57:AL57"/>
    <mergeCell ref="AM54:AO54"/>
    <mergeCell ref="AM58:AO58"/>
    <mergeCell ref="E59:I59"/>
    <mergeCell ref="AM59:AO59"/>
    <mergeCell ref="A56:D56"/>
    <mergeCell ref="E56:I56"/>
    <mergeCell ref="J56:R56"/>
    <mergeCell ref="AK58:AL58"/>
    <mergeCell ref="S57:AJ57"/>
    <mergeCell ref="AW58:AY58"/>
    <mergeCell ref="AQ51:AS51"/>
    <mergeCell ref="A57:D57"/>
    <mergeCell ref="E57:I57"/>
    <mergeCell ref="J57:R57"/>
    <mergeCell ref="AW52:AY52"/>
    <mergeCell ref="AW50:AY50"/>
    <mergeCell ref="AT48:AV48"/>
    <mergeCell ref="AW48:AY48"/>
    <mergeCell ref="A13:D14"/>
    <mergeCell ref="E13:I14"/>
    <mergeCell ref="J13:R14"/>
    <mergeCell ref="A48:D48"/>
    <mergeCell ref="J48:R48"/>
    <mergeCell ref="A34:D34"/>
    <mergeCell ref="E34:I34"/>
    <mergeCell ref="A15:D15"/>
    <mergeCell ref="E15:I15"/>
    <mergeCell ref="J15:R15"/>
    <mergeCell ref="S15:AJ15"/>
    <mergeCell ref="AK15:AL15"/>
    <mergeCell ref="J29:R29"/>
    <mergeCell ref="S29:AJ29"/>
    <mergeCell ref="AK29:AL29"/>
    <mergeCell ref="A30:D30"/>
    <mergeCell ref="E30:I30"/>
    <mergeCell ref="J30:R30"/>
    <mergeCell ref="S30:AJ30"/>
    <mergeCell ref="AK30:AL30"/>
    <mergeCell ref="AK22:AL22"/>
    <mergeCell ref="A8:D9"/>
    <mergeCell ref="E8:N9"/>
    <mergeCell ref="S56:AJ56"/>
    <mergeCell ref="AK56:AL56"/>
    <mergeCell ref="S55:AJ55"/>
    <mergeCell ref="AK51:AL51"/>
    <mergeCell ref="AM53:AO53"/>
    <mergeCell ref="AM52:AO52"/>
    <mergeCell ref="S51:AJ51"/>
    <mergeCell ref="A39:D39"/>
    <mergeCell ref="E39:N39"/>
    <mergeCell ref="A50:D50"/>
    <mergeCell ref="S13:AJ14"/>
    <mergeCell ref="AK13:AL14"/>
    <mergeCell ref="A29:D29"/>
    <mergeCell ref="E29:I29"/>
    <mergeCell ref="AM13:AS13"/>
    <mergeCell ref="AM14:AO14"/>
    <mergeCell ref="AM18:AO18"/>
    <mergeCell ref="AM20:AO20"/>
    <mergeCell ref="AM15:AO15"/>
    <mergeCell ref="S31:AJ31"/>
    <mergeCell ref="AK31:AL31"/>
    <mergeCell ref="A32:D32"/>
  </mergeCells>
  <phoneticPr fontId="22"/>
  <conditionalFormatting sqref="E15:I36">
    <cfRule type="expression" dxfId="56" priority="39" stopIfTrue="1">
      <formula>AND($AK15&lt;&gt;"",$AK15&lt;&gt;"W1",$AK15&lt;&gt;"W2",$AK15&lt;&gt;"W3",$AK15&lt;&gt;"W4")</formula>
    </cfRule>
  </conditionalFormatting>
  <conditionalFormatting sqref="E45:I45">
    <cfRule type="expression" dxfId="55" priority="38" stopIfTrue="1">
      <formula>AND($AK45&lt;&gt;"",$AK45&lt;&gt;"W5")</formula>
    </cfRule>
  </conditionalFormatting>
  <conditionalFormatting sqref="E46:I59">
    <cfRule type="expression" dxfId="54" priority="1">
      <formula>AND($AK46&lt;&gt;"",$AK46&lt;&gt;"W5")</formula>
    </cfRule>
  </conditionalFormatting>
  <conditionalFormatting sqref="AM11:AS11">
    <cfRule type="expression" dxfId="53" priority="118" stopIfTrue="1">
      <formula>AND(COUNTA($E$15:$I$36)&gt;0,$AM$11="□")</formula>
    </cfRule>
  </conditionalFormatting>
  <conditionalFormatting sqref="AM41:AS41">
    <cfRule type="expression" dxfId="52" priority="36">
      <formula>AND(COUNTA($E$45:$I$59),$AM$41="□")</formula>
    </cfRule>
  </conditionalFormatting>
  <dataValidations count="6">
    <dataValidation type="custom" imeMode="disabled" allowBlank="1" showInputMessage="1" showErrorMessage="1" errorTitle="入力エラー" error="小数点以下第一位を切り捨てで入力して下さい。" sqref="AM45:AM59 AW45:AW59 AQ45:AQ59 AM15:AM36 AQ15:AQ36 AW15:AW36" xr:uid="{00000000-0002-0000-0300-000000000000}">
      <formula1>AM15-ROUNDDOWN(AM15,0)=0</formula1>
    </dataValidation>
    <dataValidation type="custom" imeMode="disabled" allowBlank="1" showInputMessage="1" showErrorMessage="1" errorTitle="入力エラー" error="小数点は第二位まで、三位以下切り捨てで入力して下さい。" sqref="AZ45:BC59 AT45:AT59 AT15:AT36 AZ15:BC36" xr:uid="{00000000-0002-0000-0300-000001000000}">
      <formula1>AT15-ROUNDDOWN(AT15,2)=0</formula1>
    </dataValidation>
    <dataValidation type="textLength" imeMode="disabled" operator="equal" allowBlank="1" showInputMessage="1" showErrorMessage="1" errorTitle="文字数エラー" error="登録番号10桁を入力してください" sqref="E45:I59 E15:I36" xr:uid="{00000000-0002-0000-0300-000002000000}">
      <formula1>10</formula1>
    </dataValidation>
    <dataValidation imeMode="disabled" allowBlank="1" showInputMessage="1" showErrorMessage="1" sqref="AY6:AZ7 AV6:AW7" xr:uid="{00000000-0002-0000-0300-000003000000}"/>
    <dataValidation type="textLength" imeMode="halfAlpha" operator="equal" allowBlank="1" showInputMessage="1" showErrorMessage="1" errorTitle="文字数エラー" error="2桁の英数字で入力してください。" sqref="AK45:AL59 AK15:AL36" xr:uid="{00000000-0002-0000-0300-000004000000}">
      <formula1>2</formula1>
    </dataValidation>
    <dataValidation type="list" allowBlank="1" showInputMessage="1" showErrorMessage="1" sqref="AM11:AS11 AM41:AS41" xr:uid="{00000000-0002-0000-0300-000005000000}">
      <formula1>"□,■"</formula1>
    </dataValidation>
  </dataValidations>
  <printOptions horizontalCentered="1"/>
  <pageMargins left="0.19685039370078741" right="0.19685039370078741" top="0.43307086614173229" bottom="0" header="0.11811023622047245" footer="0.11811023622047245"/>
  <pageSetup paperSize="9" scale="43" orientation="portrait" r:id="rId1"/>
  <headerFooter>
    <oddHeader>&amp;R&amp;14VERSION 1.0</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G152"/>
  <sheetViews>
    <sheetView showGridLines="0" showZeros="0" view="pageBreakPreview" zoomScale="55" zoomScaleNormal="100" zoomScaleSheetLayoutView="55" workbookViewId="0"/>
  </sheetViews>
  <sheetFormatPr defaultColWidth="9" defaultRowHeight="13.2"/>
  <cols>
    <col min="1" max="2" width="4.33203125" style="7" customWidth="1"/>
    <col min="3" max="6" width="3.44140625" style="7" customWidth="1"/>
    <col min="7" max="8" width="4.33203125" style="7" customWidth="1"/>
    <col min="9" max="9" width="3.44140625" style="7" customWidth="1"/>
    <col min="10" max="10" width="3.88671875" style="7" customWidth="1"/>
    <col min="11" max="15" width="3.44140625" style="7" customWidth="1"/>
    <col min="16" max="16" width="3.88671875" style="7" customWidth="1"/>
    <col min="17" max="18" width="3.44140625" style="7" customWidth="1"/>
    <col min="19" max="29" width="3.88671875" style="7" customWidth="1"/>
    <col min="30" max="33" width="3.6640625" style="7" customWidth="1"/>
    <col min="34" max="34" width="3.88671875" style="7" customWidth="1"/>
    <col min="35" max="39" width="3.6640625" style="7" customWidth="1"/>
    <col min="40" max="40" width="3.88671875" style="7" customWidth="1"/>
    <col min="41" max="85" width="3.6640625" style="7" customWidth="1"/>
    <col min="86" max="16384" width="9" style="7"/>
  </cols>
  <sheetData>
    <row r="1" spans="1:55" ht="18.75" customHeight="1">
      <c r="A1" s="40" t="s">
        <v>158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25"/>
      <c r="AP1" s="25"/>
      <c r="AQ1" s="25"/>
      <c r="AV1" s="211" t="str">
        <f>'様式第13｜完了実績報告書'!$BR$2</f>
        <v>事業番号</v>
      </c>
      <c r="AW1" s="477">
        <f>'様式第13｜完了実績報告書'!$CA$2</f>
        <v>0</v>
      </c>
      <c r="AX1" s="477"/>
      <c r="AY1" s="477"/>
      <c r="AZ1" s="477"/>
      <c r="BA1" s="477"/>
      <c r="BB1" s="477"/>
      <c r="BC1" s="49"/>
    </row>
    <row r="2" spans="1:55" ht="18.75" customHeight="1">
      <c r="AN2" s="3"/>
      <c r="AV2" s="211" t="str">
        <f>'様式第13｜完了実績報告書'!$BZ$3</f>
        <v>補助事業者名</v>
      </c>
      <c r="AW2" s="477">
        <f>'様式第13｜完了実績報告書'!$BD$15</f>
        <v>0</v>
      </c>
      <c r="AX2" s="477"/>
      <c r="AY2" s="477"/>
      <c r="AZ2" s="477"/>
      <c r="BA2" s="477"/>
      <c r="BB2" s="477"/>
      <c r="BC2" s="218"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55" ht="30" customHeight="1">
      <c r="A3" s="592" t="s">
        <v>132</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row>
    <row r="4" spans="1:55" ht="3"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ht="44.1" customHeight="1">
      <c r="A5" s="229" t="s">
        <v>278</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4"/>
      <c r="AT5" s="4"/>
      <c r="AU5" s="27"/>
      <c r="AV5" s="27"/>
      <c r="AW5" s="4"/>
      <c r="AX5" s="4"/>
      <c r="AY5" s="4"/>
      <c r="AZ5" s="4"/>
      <c r="BA5" s="4"/>
      <c r="BB5" s="4"/>
      <c r="BC5" s="135" t="s">
        <v>3</v>
      </c>
    </row>
    <row r="6" spans="1:55" ht="21.75" customHeight="1">
      <c r="A6" s="214"/>
      <c r="B6" s="215"/>
      <c r="C6" s="205" t="s">
        <v>137</v>
      </c>
      <c r="D6" s="26"/>
      <c r="E6" s="26"/>
      <c r="F6" s="26"/>
      <c r="G6" s="212"/>
      <c r="H6" s="213"/>
      <c r="I6" s="205" t="s">
        <v>177</v>
      </c>
      <c r="J6" s="26"/>
      <c r="K6" s="119"/>
      <c r="L6" s="119"/>
      <c r="M6" s="119"/>
      <c r="N6" s="119"/>
      <c r="O6" s="119"/>
      <c r="P6" s="119"/>
      <c r="Q6" s="119"/>
      <c r="R6" s="119"/>
      <c r="S6" s="119"/>
      <c r="T6" s="119"/>
      <c r="U6" s="119"/>
      <c r="V6" s="119"/>
      <c r="W6" s="119"/>
      <c r="X6" s="119"/>
      <c r="Y6" s="119"/>
      <c r="Z6" s="119"/>
      <c r="AA6" s="119"/>
      <c r="AP6" s="41"/>
      <c r="AU6" s="174" t="s">
        <v>39</v>
      </c>
      <c r="AV6" s="603"/>
      <c r="AW6" s="603"/>
      <c r="AX6" s="24" t="s">
        <v>123</v>
      </c>
      <c r="AY6" s="603"/>
      <c r="AZ6" s="603"/>
      <c r="BA6" s="463" t="s">
        <v>124</v>
      </c>
      <c r="BB6" s="463"/>
      <c r="BC6" s="463"/>
    </row>
    <row r="7" spans="1:55" ht="15.75" customHeight="1" thickBot="1">
      <c r="A7" s="40"/>
      <c r="B7" s="15"/>
      <c r="C7" s="16"/>
      <c r="D7" s="16"/>
      <c r="E7" s="16"/>
      <c r="F7" s="16"/>
      <c r="G7" s="16"/>
      <c r="H7" s="16"/>
      <c r="I7" s="16"/>
      <c r="J7" s="16"/>
      <c r="K7" s="16"/>
      <c r="L7" s="16"/>
      <c r="M7" s="16"/>
      <c r="N7" s="16"/>
      <c r="O7" s="16"/>
      <c r="P7" s="16"/>
      <c r="Q7" s="17"/>
      <c r="R7" s="17"/>
      <c r="S7" s="17"/>
      <c r="T7" s="17"/>
      <c r="U7" s="16"/>
      <c r="V7" s="16"/>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5" ht="28.5" customHeight="1" thickBot="1">
      <c r="A8" s="785" t="s">
        <v>73</v>
      </c>
      <c r="B8" s="786"/>
      <c r="C8" s="786"/>
      <c r="D8" s="787"/>
      <c r="E8" s="788" t="s">
        <v>83</v>
      </c>
      <c r="F8" s="789"/>
      <c r="G8" s="789"/>
      <c r="H8" s="789"/>
      <c r="I8" s="789"/>
      <c r="J8" s="789"/>
      <c r="K8" s="789"/>
      <c r="L8" s="789"/>
      <c r="M8" s="789"/>
      <c r="N8" s="790"/>
      <c r="O8" s="187"/>
      <c r="P8" s="120"/>
      <c r="Q8" s="885" t="str">
        <f>IF(COUNTIF(AK14:AL28,"err")&gt;0,"グレードと一致しない登録番号があります。確認して下さい。","")</f>
        <v/>
      </c>
      <c r="R8" s="885"/>
      <c r="S8" s="885"/>
      <c r="T8" s="885"/>
      <c r="U8" s="885"/>
      <c r="V8" s="885"/>
      <c r="W8" s="885"/>
      <c r="X8" s="885"/>
      <c r="Y8" s="885"/>
      <c r="Z8" s="885"/>
      <c r="AA8" s="885"/>
      <c r="AB8" s="885"/>
      <c r="AC8" s="885"/>
      <c r="AD8" s="885"/>
      <c r="AE8" s="885"/>
      <c r="AF8" s="885"/>
      <c r="AG8" s="885"/>
      <c r="AH8" s="885"/>
      <c r="AI8" s="885"/>
      <c r="AJ8" s="885"/>
      <c r="AK8" s="885"/>
      <c r="AL8" s="885"/>
      <c r="AM8" s="885"/>
      <c r="AN8" s="885"/>
      <c r="AO8" s="885"/>
      <c r="AP8" s="885"/>
      <c r="AQ8" s="885"/>
      <c r="AR8" s="885"/>
      <c r="AS8" s="885"/>
      <c r="AT8" s="885"/>
      <c r="AU8" s="885"/>
      <c r="AV8" s="885"/>
      <c r="AW8" s="885"/>
      <c r="AX8" s="885"/>
    </row>
    <row r="9" spans="1:55" ht="14.25" customHeight="1">
      <c r="A9" s="28"/>
      <c r="B9" s="28"/>
      <c r="C9" s="29"/>
      <c r="D9" s="29"/>
      <c r="E9" s="29"/>
      <c r="F9" s="29"/>
      <c r="G9" s="29"/>
      <c r="H9" s="29"/>
      <c r="I9" s="29"/>
      <c r="J9" s="29"/>
      <c r="K9" s="29"/>
      <c r="L9" s="29"/>
      <c r="M9" s="29"/>
      <c r="N9" s="29"/>
      <c r="O9" s="29"/>
      <c r="P9" s="29"/>
      <c r="Q9" s="4"/>
      <c r="R9" s="4"/>
      <c r="S9" s="4"/>
      <c r="T9" s="4"/>
      <c r="U9" s="29"/>
      <c r="V9" s="29"/>
      <c r="W9" s="4"/>
      <c r="X9" s="4"/>
      <c r="Y9" s="4"/>
      <c r="Z9" s="4"/>
      <c r="AA9" s="4"/>
      <c r="AB9" s="4"/>
      <c r="AC9" s="4"/>
      <c r="AD9" s="4"/>
      <c r="AE9" s="4"/>
      <c r="AF9" s="4"/>
      <c r="AG9" s="4"/>
      <c r="AH9" s="4"/>
      <c r="AI9" s="4"/>
      <c r="AJ9" s="4"/>
      <c r="AK9" s="4"/>
      <c r="AL9" s="4"/>
      <c r="AM9" s="4"/>
      <c r="AN9" s="4"/>
      <c r="AO9" s="4"/>
      <c r="AP9" s="4"/>
      <c r="AQ9" s="4"/>
      <c r="AR9" s="4"/>
      <c r="AS9" s="4"/>
      <c r="AT9" s="4"/>
    </row>
    <row r="10" spans="1:55" ht="29.25" customHeight="1">
      <c r="A10" s="951" t="s">
        <v>210</v>
      </c>
      <c r="B10" s="952"/>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c r="AJ10" s="952"/>
      <c r="AK10" s="952"/>
      <c r="AL10" s="953"/>
      <c r="AM10" s="948" t="s">
        <v>5</v>
      </c>
      <c r="AN10" s="949"/>
      <c r="AO10" s="949"/>
      <c r="AP10" s="949"/>
      <c r="AQ10" s="949"/>
      <c r="AR10" s="949"/>
      <c r="AS10" s="950"/>
      <c r="AT10" s="40"/>
      <c r="AU10" s="40"/>
      <c r="AV10" s="40"/>
      <c r="AW10" s="4"/>
      <c r="AX10" s="4"/>
      <c r="AY10" s="4"/>
    </row>
    <row r="11" spans="1:55" ht="9" customHeight="1" thickBot="1">
      <c r="A11" s="28"/>
      <c r="B11" s="28"/>
      <c r="C11" s="29"/>
      <c r="D11" s="29"/>
      <c r="E11" s="29"/>
      <c r="F11" s="29"/>
      <c r="G11" s="29"/>
      <c r="H11" s="29"/>
      <c r="I11" s="29"/>
      <c r="J11" s="29"/>
      <c r="K11" s="29"/>
      <c r="L11" s="29"/>
      <c r="M11" s="29"/>
      <c r="N11" s="29"/>
      <c r="O11" s="29"/>
      <c r="P11" s="29"/>
      <c r="Q11" s="4"/>
      <c r="R11" s="4"/>
      <c r="S11" s="4"/>
      <c r="T11" s="4"/>
      <c r="U11" s="4"/>
      <c r="V11" s="4"/>
      <c r="W11" s="4"/>
      <c r="X11" s="4"/>
      <c r="Y11" s="4"/>
      <c r="Z11" s="4"/>
      <c r="AA11" s="29"/>
      <c r="AB11" s="29"/>
      <c r="AC11" s="29"/>
      <c r="AD11" s="4"/>
      <c r="AE11" s="4"/>
      <c r="AF11" s="4"/>
      <c r="AG11" s="4"/>
      <c r="AH11" s="4"/>
      <c r="AI11" s="4"/>
      <c r="AJ11" s="4"/>
      <c r="AK11" s="4"/>
      <c r="AL11" s="4"/>
      <c r="AM11" s="4"/>
      <c r="AN11" s="4"/>
      <c r="AO11" s="4"/>
      <c r="AP11" s="4"/>
      <c r="AQ11" s="4"/>
      <c r="AR11" s="4"/>
      <c r="AS11" s="4"/>
      <c r="AT11" s="4"/>
      <c r="AU11" s="4"/>
      <c r="AV11" s="4"/>
      <c r="AW11" s="4"/>
      <c r="AX11" s="4"/>
      <c r="AY11" s="4"/>
    </row>
    <row r="12" spans="1:55" ht="18.75" customHeight="1">
      <c r="A12" s="820" t="s">
        <v>84</v>
      </c>
      <c r="B12" s="821"/>
      <c r="C12" s="821"/>
      <c r="D12" s="821"/>
      <c r="E12" s="994" t="s">
        <v>139</v>
      </c>
      <c r="F12" s="821"/>
      <c r="G12" s="822"/>
      <c r="H12" s="795" t="s">
        <v>194</v>
      </c>
      <c r="I12" s="795"/>
      <c r="J12" s="795"/>
      <c r="K12" s="795"/>
      <c r="L12" s="795"/>
      <c r="M12" s="796"/>
      <c r="N12" s="794" t="s">
        <v>10</v>
      </c>
      <c r="O12" s="795"/>
      <c r="P12" s="795"/>
      <c r="Q12" s="795"/>
      <c r="R12" s="795"/>
      <c r="S12" s="795"/>
      <c r="T12" s="796"/>
      <c r="U12" s="794" t="s">
        <v>74</v>
      </c>
      <c r="V12" s="795"/>
      <c r="W12" s="795"/>
      <c r="X12" s="795"/>
      <c r="Y12" s="795"/>
      <c r="Z12" s="795"/>
      <c r="AA12" s="795"/>
      <c r="AB12" s="795"/>
      <c r="AC12" s="795"/>
      <c r="AD12" s="795"/>
      <c r="AE12" s="795"/>
      <c r="AF12" s="795"/>
      <c r="AG12" s="795"/>
      <c r="AH12" s="795"/>
      <c r="AI12" s="795"/>
      <c r="AJ12" s="796"/>
      <c r="AK12" s="800" t="s">
        <v>63</v>
      </c>
      <c r="AL12" s="801"/>
      <c r="AM12" s="807" t="s">
        <v>125</v>
      </c>
      <c r="AN12" s="808"/>
      <c r="AO12" s="808"/>
      <c r="AP12" s="808"/>
      <c r="AQ12" s="808"/>
      <c r="AR12" s="808"/>
      <c r="AS12" s="809"/>
      <c r="AT12" s="859" t="s">
        <v>19</v>
      </c>
      <c r="AU12" s="860"/>
      <c r="AV12" s="861"/>
      <c r="AW12" s="794" t="s">
        <v>133</v>
      </c>
      <c r="AX12" s="795"/>
      <c r="AY12" s="796"/>
      <c r="AZ12" s="874" t="s">
        <v>20</v>
      </c>
      <c r="BA12" s="875"/>
      <c r="BB12" s="875"/>
      <c r="BC12" s="876"/>
    </row>
    <row r="13" spans="1:55" ht="28.5" customHeight="1" thickBot="1">
      <c r="A13" s="823"/>
      <c r="B13" s="824"/>
      <c r="C13" s="824"/>
      <c r="D13" s="824"/>
      <c r="E13" s="995"/>
      <c r="F13" s="824"/>
      <c r="G13" s="825"/>
      <c r="H13" s="798"/>
      <c r="I13" s="798"/>
      <c r="J13" s="798"/>
      <c r="K13" s="798"/>
      <c r="L13" s="798"/>
      <c r="M13" s="799"/>
      <c r="N13" s="797"/>
      <c r="O13" s="798"/>
      <c r="P13" s="798"/>
      <c r="Q13" s="798"/>
      <c r="R13" s="798"/>
      <c r="S13" s="798"/>
      <c r="T13" s="799"/>
      <c r="U13" s="797"/>
      <c r="V13" s="798"/>
      <c r="W13" s="798"/>
      <c r="X13" s="798"/>
      <c r="Y13" s="798"/>
      <c r="Z13" s="798"/>
      <c r="AA13" s="798"/>
      <c r="AB13" s="798"/>
      <c r="AC13" s="798"/>
      <c r="AD13" s="798"/>
      <c r="AE13" s="798"/>
      <c r="AF13" s="798"/>
      <c r="AG13" s="798"/>
      <c r="AH13" s="798"/>
      <c r="AI13" s="798"/>
      <c r="AJ13" s="799"/>
      <c r="AK13" s="802"/>
      <c r="AL13" s="803"/>
      <c r="AM13" s="810" t="s">
        <v>12</v>
      </c>
      <c r="AN13" s="811"/>
      <c r="AO13" s="811"/>
      <c r="AP13" s="216" t="s">
        <v>76</v>
      </c>
      <c r="AQ13" s="811" t="s">
        <v>13</v>
      </c>
      <c r="AR13" s="811"/>
      <c r="AS13" s="881"/>
      <c r="AT13" s="862"/>
      <c r="AU13" s="863"/>
      <c r="AV13" s="864"/>
      <c r="AW13" s="797"/>
      <c r="AX13" s="798"/>
      <c r="AY13" s="799"/>
      <c r="AZ13" s="877"/>
      <c r="BA13" s="878"/>
      <c r="BB13" s="878"/>
      <c r="BC13" s="879"/>
    </row>
    <row r="14" spans="1:55" s="30" customFormat="1" ht="30" customHeight="1" thickTop="1">
      <c r="A14" s="832"/>
      <c r="B14" s="833"/>
      <c r="C14" s="833"/>
      <c r="D14" s="833"/>
      <c r="E14" s="560"/>
      <c r="F14" s="561"/>
      <c r="G14" s="562"/>
      <c r="H14" s="560"/>
      <c r="I14" s="561"/>
      <c r="J14" s="561"/>
      <c r="K14" s="561"/>
      <c r="L14" s="561"/>
      <c r="M14" s="562"/>
      <c r="N14" s="580"/>
      <c r="O14" s="581"/>
      <c r="P14" s="581"/>
      <c r="Q14" s="581"/>
      <c r="R14" s="581"/>
      <c r="S14" s="581"/>
      <c r="T14" s="582"/>
      <c r="U14" s="580"/>
      <c r="V14" s="581"/>
      <c r="W14" s="581"/>
      <c r="X14" s="581"/>
      <c r="Y14" s="581"/>
      <c r="Z14" s="581"/>
      <c r="AA14" s="581"/>
      <c r="AB14" s="581"/>
      <c r="AC14" s="581"/>
      <c r="AD14" s="581"/>
      <c r="AE14" s="581"/>
      <c r="AF14" s="581"/>
      <c r="AG14" s="581"/>
      <c r="AH14" s="581"/>
      <c r="AI14" s="581"/>
      <c r="AJ14" s="582"/>
      <c r="AK14" s="838" t="str">
        <f>IF(H14="","",IF(AND(LEFT(H14,1)&amp;RIGHT(H14,1)&lt;&gt;"G0",LEFT(H14,1)&amp;RIGHT(H14,1)&lt;&gt;"G1"),"err",LEFT(H14,1)&amp;RIGHT(H14,1)))</f>
        <v/>
      </c>
      <c r="AL14" s="839"/>
      <c r="AM14" s="812"/>
      <c r="AN14" s="813"/>
      <c r="AO14" s="813"/>
      <c r="AP14" s="200" t="s">
        <v>76</v>
      </c>
      <c r="AQ14" s="813"/>
      <c r="AR14" s="813"/>
      <c r="AS14" s="880"/>
      <c r="AT14" s="871" t="str">
        <f>IF(AND(AM14&lt;&gt;"",AQ14&lt;&gt;""),ROUNDDOWN(AM14*AQ14/1000000,2),"")</f>
        <v/>
      </c>
      <c r="AU14" s="872"/>
      <c r="AV14" s="873"/>
      <c r="AW14" s="868"/>
      <c r="AX14" s="869"/>
      <c r="AY14" s="870"/>
      <c r="AZ14" s="865" t="str">
        <f>IF(AT14&lt;&gt;"",AW14*AT14,"")</f>
        <v/>
      </c>
      <c r="BA14" s="866"/>
      <c r="BB14" s="866"/>
      <c r="BC14" s="867"/>
    </row>
    <row r="15" spans="1:55" s="30" customFormat="1" ht="30" customHeight="1">
      <c r="A15" s="982"/>
      <c r="B15" s="983"/>
      <c r="C15" s="983"/>
      <c r="D15" s="983"/>
      <c r="E15" s="984"/>
      <c r="F15" s="984"/>
      <c r="G15" s="984"/>
      <c r="H15" s="804"/>
      <c r="I15" s="805"/>
      <c r="J15" s="805"/>
      <c r="K15" s="805"/>
      <c r="L15" s="805"/>
      <c r="M15" s="806"/>
      <c r="N15" s="988"/>
      <c r="O15" s="989"/>
      <c r="P15" s="989"/>
      <c r="Q15" s="989"/>
      <c r="R15" s="989"/>
      <c r="S15" s="989"/>
      <c r="T15" s="990"/>
      <c r="U15" s="988"/>
      <c r="V15" s="989"/>
      <c r="W15" s="989"/>
      <c r="X15" s="989"/>
      <c r="Y15" s="989"/>
      <c r="Z15" s="989"/>
      <c r="AA15" s="989"/>
      <c r="AB15" s="989"/>
      <c r="AC15" s="989"/>
      <c r="AD15" s="989"/>
      <c r="AE15" s="989"/>
      <c r="AF15" s="989"/>
      <c r="AG15" s="989"/>
      <c r="AH15" s="989"/>
      <c r="AI15" s="989"/>
      <c r="AJ15" s="990"/>
      <c r="AK15" s="781" t="str">
        <f t="shared" ref="AK15:AK28" si="0">IF(H15="","",IF(AND(LEFT(H15,1)&amp;RIGHT(H15,1)&lt;&gt;"G0",LEFT(H15,1)&amp;RIGHT(H15,1)&lt;&gt;"G1"),"err",LEFT(H15,1)&amp;RIGHT(H15,1)))</f>
        <v/>
      </c>
      <c r="AL15" s="782"/>
      <c r="AM15" s="783"/>
      <c r="AN15" s="784"/>
      <c r="AO15" s="784"/>
      <c r="AP15" s="201" t="s">
        <v>76</v>
      </c>
      <c r="AQ15" s="784"/>
      <c r="AR15" s="784"/>
      <c r="AS15" s="845"/>
      <c r="AT15" s="817" t="str">
        <f>IF(AND(AM15&lt;&gt;"",AQ15&lt;&gt;""),ROUNDDOWN(AM15*AQ15/1000000,2),"")</f>
        <v/>
      </c>
      <c r="AU15" s="818"/>
      <c r="AV15" s="819"/>
      <c r="AW15" s="814"/>
      <c r="AX15" s="815"/>
      <c r="AY15" s="816"/>
      <c r="AZ15" s="840" t="str">
        <f>IF(AT15&lt;&gt;"",AW15*AT15,"")</f>
        <v/>
      </c>
      <c r="BA15" s="841"/>
      <c r="BB15" s="841"/>
      <c r="BC15" s="842"/>
    </row>
    <row r="16" spans="1:55" s="30" customFormat="1" ht="30" customHeight="1">
      <c r="A16" s="982"/>
      <c r="B16" s="983"/>
      <c r="C16" s="983"/>
      <c r="D16" s="983"/>
      <c r="E16" s="984"/>
      <c r="F16" s="984"/>
      <c r="G16" s="984"/>
      <c r="H16" s="804"/>
      <c r="I16" s="805"/>
      <c r="J16" s="805"/>
      <c r="K16" s="805"/>
      <c r="L16" s="805"/>
      <c r="M16" s="806"/>
      <c r="N16" s="988"/>
      <c r="O16" s="989"/>
      <c r="P16" s="989"/>
      <c r="Q16" s="989"/>
      <c r="R16" s="989"/>
      <c r="S16" s="989"/>
      <c r="T16" s="990"/>
      <c r="U16" s="988"/>
      <c r="V16" s="989"/>
      <c r="W16" s="989"/>
      <c r="X16" s="989"/>
      <c r="Y16" s="989"/>
      <c r="Z16" s="989"/>
      <c r="AA16" s="989"/>
      <c r="AB16" s="989"/>
      <c r="AC16" s="989"/>
      <c r="AD16" s="989"/>
      <c r="AE16" s="989"/>
      <c r="AF16" s="989"/>
      <c r="AG16" s="989"/>
      <c r="AH16" s="989"/>
      <c r="AI16" s="989"/>
      <c r="AJ16" s="990"/>
      <c r="AK16" s="781" t="str">
        <f t="shared" si="0"/>
        <v/>
      </c>
      <c r="AL16" s="782"/>
      <c r="AM16" s="783"/>
      <c r="AN16" s="784"/>
      <c r="AO16" s="784"/>
      <c r="AP16" s="201" t="s">
        <v>76</v>
      </c>
      <c r="AQ16" s="784"/>
      <c r="AR16" s="784"/>
      <c r="AS16" s="845"/>
      <c r="AT16" s="817" t="str">
        <f>IF(AND(AM16&lt;&gt;"",AQ16&lt;&gt;""),ROUNDDOWN(AM16*AQ16/1000000,2),"")</f>
        <v/>
      </c>
      <c r="AU16" s="818"/>
      <c r="AV16" s="819"/>
      <c r="AW16" s="814"/>
      <c r="AX16" s="815"/>
      <c r="AY16" s="816"/>
      <c r="AZ16" s="840" t="str">
        <f>IF(AT16&lt;&gt;"",AW16*AT16,"")</f>
        <v/>
      </c>
      <c r="BA16" s="841"/>
      <c r="BB16" s="841"/>
      <c r="BC16" s="842"/>
    </row>
    <row r="17" spans="1:55" s="30" customFormat="1" ht="30" customHeight="1">
      <c r="A17" s="982"/>
      <c r="B17" s="983"/>
      <c r="C17" s="983"/>
      <c r="D17" s="983"/>
      <c r="E17" s="984"/>
      <c r="F17" s="984"/>
      <c r="G17" s="984"/>
      <c r="H17" s="804"/>
      <c r="I17" s="805"/>
      <c r="J17" s="805"/>
      <c r="K17" s="805"/>
      <c r="L17" s="805"/>
      <c r="M17" s="806"/>
      <c r="N17" s="988"/>
      <c r="O17" s="989"/>
      <c r="P17" s="989"/>
      <c r="Q17" s="989"/>
      <c r="R17" s="989"/>
      <c r="S17" s="989"/>
      <c r="T17" s="990"/>
      <c r="U17" s="988"/>
      <c r="V17" s="989"/>
      <c r="W17" s="989"/>
      <c r="X17" s="989"/>
      <c r="Y17" s="989"/>
      <c r="Z17" s="989"/>
      <c r="AA17" s="989"/>
      <c r="AB17" s="989"/>
      <c r="AC17" s="989"/>
      <c r="AD17" s="989"/>
      <c r="AE17" s="989"/>
      <c r="AF17" s="989"/>
      <c r="AG17" s="989"/>
      <c r="AH17" s="989"/>
      <c r="AI17" s="989"/>
      <c r="AJ17" s="990"/>
      <c r="AK17" s="781" t="str">
        <f t="shared" si="0"/>
        <v/>
      </c>
      <c r="AL17" s="782"/>
      <c r="AM17" s="783"/>
      <c r="AN17" s="784"/>
      <c r="AO17" s="784"/>
      <c r="AP17" s="201" t="s">
        <v>76</v>
      </c>
      <c r="AQ17" s="784"/>
      <c r="AR17" s="784"/>
      <c r="AS17" s="845"/>
      <c r="AT17" s="817" t="str">
        <f>IF(AND(AM17&lt;&gt;"",AQ17&lt;&gt;""),ROUNDDOWN(AM17*AQ17/1000000,2),"")</f>
        <v/>
      </c>
      <c r="AU17" s="818"/>
      <c r="AV17" s="819"/>
      <c r="AW17" s="814"/>
      <c r="AX17" s="815"/>
      <c r="AY17" s="816"/>
      <c r="AZ17" s="840" t="str">
        <f>IF(AT17&lt;&gt;"",AW17*AT17,"")</f>
        <v/>
      </c>
      <c r="BA17" s="841"/>
      <c r="BB17" s="841"/>
      <c r="BC17" s="842"/>
    </row>
    <row r="18" spans="1:55" s="30" customFormat="1" ht="30" customHeight="1">
      <c r="A18" s="991"/>
      <c r="B18" s="992"/>
      <c r="C18" s="992"/>
      <c r="D18" s="992"/>
      <c r="E18" s="993"/>
      <c r="F18" s="993"/>
      <c r="G18" s="993"/>
      <c r="H18" s="804"/>
      <c r="I18" s="805"/>
      <c r="J18" s="805"/>
      <c r="K18" s="805"/>
      <c r="L18" s="805"/>
      <c r="M18" s="806"/>
      <c r="N18" s="988"/>
      <c r="O18" s="989"/>
      <c r="P18" s="989"/>
      <c r="Q18" s="989"/>
      <c r="R18" s="989"/>
      <c r="S18" s="989"/>
      <c r="T18" s="990"/>
      <c r="U18" s="988"/>
      <c r="V18" s="989"/>
      <c r="W18" s="989"/>
      <c r="X18" s="989"/>
      <c r="Y18" s="989"/>
      <c r="Z18" s="989"/>
      <c r="AA18" s="989"/>
      <c r="AB18" s="989"/>
      <c r="AC18" s="989"/>
      <c r="AD18" s="989"/>
      <c r="AE18" s="989"/>
      <c r="AF18" s="989"/>
      <c r="AG18" s="989"/>
      <c r="AH18" s="989"/>
      <c r="AI18" s="989"/>
      <c r="AJ18" s="990"/>
      <c r="AK18" s="895" t="str">
        <f t="shared" si="0"/>
        <v/>
      </c>
      <c r="AL18" s="896"/>
      <c r="AM18" s="843"/>
      <c r="AN18" s="844"/>
      <c r="AO18" s="844"/>
      <c r="AP18" s="202" t="s">
        <v>76</v>
      </c>
      <c r="AQ18" s="844"/>
      <c r="AR18" s="844"/>
      <c r="AS18" s="852"/>
      <c r="AT18" s="889" t="str">
        <f>IF(AND(AM18&lt;&gt;"",AQ18&lt;&gt;""),ROUNDDOWN(AM18*AQ18/1000000,2),"")</f>
        <v/>
      </c>
      <c r="AU18" s="890"/>
      <c r="AV18" s="891"/>
      <c r="AW18" s="853"/>
      <c r="AX18" s="854"/>
      <c r="AY18" s="855"/>
      <c r="AZ18" s="856" t="str">
        <f>IF(AT18&lt;&gt;"",AW18*AT18,"")</f>
        <v/>
      </c>
      <c r="BA18" s="857"/>
      <c r="BB18" s="857"/>
      <c r="BC18" s="858"/>
    </row>
    <row r="19" spans="1:55" s="30" customFormat="1" ht="30" customHeight="1">
      <c r="A19" s="982"/>
      <c r="B19" s="983"/>
      <c r="C19" s="983"/>
      <c r="D19" s="983"/>
      <c r="E19" s="984"/>
      <c r="F19" s="984"/>
      <c r="G19" s="984"/>
      <c r="H19" s="804"/>
      <c r="I19" s="805"/>
      <c r="J19" s="805"/>
      <c r="K19" s="805"/>
      <c r="L19" s="805"/>
      <c r="M19" s="806"/>
      <c r="N19" s="988"/>
      <c r="O19" s="989"/>
      <c r="P19" s="989"/>
      <c r="Q19" s="989"/>
      <c r="R19" s="989"/>
      <c r="S19" s="989"/>
      <c r="T19" s="990"/>
      <c r="U19" s="988"/>
      <c r="V19" s="989"/>
      <c r="W19" s="989"/>
      <c r="X19" s="989"/>
      <c r="Y19" s="989"/>
      <c r="Z19" s="989"/>
      <c r="AA19" s="989"/>
      <c r="AB19" s="989"/>
      <c r="AC19" s="989"/>
      <c r="AD19" s="989"/>
      <c r="AE19" s="989"/>
      <c r="AF19" s="989"/>
      <c r="AG19" s="989"/>
      <c r="AH19" s="989"/>
      <c r="AI19" s="989"/>
      <c r="AJ19" s="990"/>
      <c r="AK19" s="781" t="str">
        <f t="shared" si="0"/>
        <v/>
      </c>
      <c r="AL19" s="782"/>
      <c r="AM19" s="783"/>
      <c r="AN19" s="784"/>
      <c r="AO19" s="784"/>
      <c r="AP19" s="201" t="s">
        <v>76</v>
      </c>
      <c r="AQ19" s="784"/>
      <c r="AR19" s="784"/>
      <c r="AS19" s="845"/>
      <c r="AT19" s="817" t="str">
        <f t="shared" ref="AT19:AT28" si="1">IF(AND(AM19&lt;&gt;"",AQ19&lt;&gt;""),ROUNDDOWN(AM19*AQ19/1000000,2),"")</f>
        <v/>
      </c>
      <c r="AU19" s="818"/>
      <c r="AV19" s="819"/>
      <c r="AW19" s="814"/>
      <c r="AX19" s="815"/>
      <c r="AY19" s="816"/>
      <c r="AZ19" s="840" t="str">
        <f t="shared" ref="AZ19:AZ28" si="2">IF(AT19&lt;&gt;"",AW19*AT19,"")</f>
        <v/>
      </c>
      <c r="BA19" s="841"/>
      <c r="BB19" s="841"/>
      <c r="BC19" s="842"/>
    </row>
    <row r="20" spans="1:55" s="30" customFormat="1" ht="30" customHeight="1">
      <c r="A20" s="982"/>
      <c r="B20" s="983"/>
      <c r="C20" s="983"/>
      <c r="D20" s="983"/>
      <c r="E20" s="984"/>
      <c r="F20" s="984"/>
      <c r="G20" s="984"/>
      <c r="H20" s="804"/>
      <c r="I20" s="805"/>
      <c r="J20" s="805"/>
      <c r="K20" s="805"/>
      <c r="L20" s="805"/>
      <c r="M20" s="806"/>
      <c r="N20" s="988"/>
      <c r="O20" s="989"/>
      <c r="P20" s="989"/>
      <c r="Q20" s="989"/>
      <c r="R20" s="989"/>
      <c r="S20" s="989"/>
      <c r="T20" s="990"/>
      <c r="U20" s="988"/>
      <c r="V20" s="989"/>
      <c r="W20" s="989"/>
      <c r="X20" s="989"/>
      <c r="Y20" s="989"/>
      <c r="Z20" s="989"/>
      <c r="AA20" s="989"/>
      <c r="AB20" s="989"/>
      <c r="AC20" s="989"/>
      <c r="AD20" s="989"/>
      <c r="AE20" s="989"/>
      <c r="AF20" s="989"/>
      <c r="AG20" s="989"/>
      <c r="AH20" s="989"/>
      <c r="AI20" s="989"/>
      <c r="AJ20" s="990"/>
      <c r="AK20" s="781" t="str">
        <f t="shared" si="0"/>
        <v/>
      </c>
      <c r="AL20" s="782"/>
      <c r="AM20" s="783"/>
      <c r="AN20" s="784"/>
      <c r="AO20" s="784"/>
      <c r="AP20" s="201" t="s">
        <v>76</v>
      </c>
      <c r="AQ20" s="784"/>
      <c r="AR20" s="784"/>
      <c r="AS20" s="845"/>
      <c r="AT20" s="817" t="str">
        <f t="shared" si="1"/>
        <v/>
      </c>
      <c r="AU20" s="818"/>
      <c r="AV20" s="819"/>
      <c r="AW20" s="814"/>
      <c r="AX20" s="815"/>
      <c r="AY20" s="816"/>
      <c r="AZ20" s="840" t="str">
        <f t="shared" si="2"/>
        <v/>
      </c>
      <c r="BA20" s="841"/>
      <c r="BB20" s="841"/>
      <c r="BC20" s="842"/>
    </row>
    <row r="21" spans="1:55" s="30" customFormat="1" ht="30" customHeight="1">
      <c r="A21" s="982"/>
      <c r="B21" s="983"/>
      <c r="C21" s="983"/>
      <c r="D21" s="983"/>
      <c r="E21" s="984"/>
      <c r="F21" s="984"/>
      <c r="G21" s="984"/>
      <c r="H21" s="804"/>
      <c r="I21" s="805"/>
      <c r="J21" s="805"/>
      <c r="K21" s="805"/>
      <c r="L21" s="805"/>
      <c r="M21" s="806"/>
      <c r="N21" s="988"/>
      <c r="O21" s="989"/>
      <c r="P21" s="989"/>
      <c r="Q21" s="989"/>
      <c r="R21" s="989"/>
      <c r="S21" s="989"/>
      <c r="T21" s="990"/>
      <c r="U21" s="988"/>
      <c r="V21" s="989"/>
      <c r="W21" s="989"/>
      <c r="X21" s="989"/>
      <c r="Y21" s="989"/>
      <c r="Z21" s="989"/>
      <c r="AA21" s="989"/>
      <c r="AB21" s="989"/>
      <c r="AC21" s="989"/>
      <c r="AD21" s="989"/>
      <c r="AE21" s="989"/>
      <c r="AF21" s="989"/>
      <c r="AG21" s="989"/>
      <c r="AH21" s="989"/>
      <c r="AI21" s="989"/>
      <c r="AJ21" s="990"/>
      <c r="AK21" s="781" t="str">
        <f t="shared" si="0"/>
        <v/>
      </c>
      <c r="AL21" s="782"/>
      <c r="AM21" s="783"/>
      <c r="AN21" s="784"/>
      <c r="AO21" s="784"/>
      <c r="AP21" s="201" t="s">
        <v>76</v>
      </c>
      <c r="AQ21" s="784"/>
      <c r="AR21" s="784"/>
      <c r="AS21" s="845"/>
      <c r="AT21" s="817" t="str">
        <f t="shared" si="1"/>
        <v/>
      </c>
      <c r="AU21" s="818"/>
      <c r="AV21" s="819"/>
      <c r="AW21" s="814"/>
      <c r="AX21" s="815"/>
      <c r="AY21" s="816"/>
      <c r="AZ21" s="840" t="str">
        <f t="shared" si="2"/>
        <v/>
      </c>
      <c r="BA21" s="841"/>
      <c r="BB21" s="841"/>
      <c r="BC21" s="842"/>
    </row>
    <row r="22" spans="1:55" s="30" customFormat="1" ht="30" customHeight="1">
      <c r="A22" s="982"/>
      <c r="B22" s="983"/>
      <c r="C22" s="983"/>
      <c r="D22" s="983"/>
      <c r="E22" s="984"/>
      <c r="F22" s="984"/>
      <c r="G22" s="984"/>
      <c r="H22" s="804"/>
      <c r="I22" s="805"/>
      <c r="J22" s="805"/>
      <c r="K22" s="805"/>
      <c r="L22" s="805"/>
      <c r="M22" s="806"/>
      <c r="N22" s="988"/>
      <c r="O22" s="989"/>
      <c r="P22" s="989"/>
      <c r="Q22" s="989"/>
      <c r="R22" s="989"/>
      <c r="S22" s="989"/>
      <c r="T22" s="990"/>
      <c r="U22" s="988"/>
      <c r="V22" s="989"/>
      <c r="W22" s="989"/>
      <c r="X22" s="989"/>
      <c r="Y22" s="989"/>
      <c r="Z22" s="989"/>
      <c r="AA22" s="989"/>
      <c r="AB22" s="989"/>
      <c r="AC22" s="989"/>
      <c r="AD22" s="989"/>
      <c r="AE22" s="989"/>
      <c r="AF22" s="989"/>
      <c r="AG22" s="989"/>
      <c r="AH22" s="989"/>
      <c r="AI22" s="989"/>
      <c r="AJ22" s="990"/>
      <c r="AK22" s="781" t="str">
        <f t="shared" si="0"/>
        <v/>
      </c>
      <c r="AL22" s="782"/>
      <c r="AM22" s="783"/>
      <c r="AN22" s="784"/>
      <c r="AO22" s="784"/>
      <c r="AP22" s="201" t="s">
        <v>76</v>
      </c>
      <c r="AQ22" s="784"/>
      <c r="AR22" s="784"/>
      <c r="AS22" s="845"/>
      <c r="AT22" s="817" t="str">
        <f t="shared" si="1"/>
        <v/>
      </c>
      <c r="AU22" s="818"/>
      <c r="AV22" s="819"/>
      <c r="AW22" s="814"/>
      <c r="AX22" s="815"/>
      <c r="AY22" s="816"/>
      <c r="AZ22" s="840" t="str">
        <f t="shared" si="2"/>
        <v/>
      </c>
      <c r="BA22" s="841"/>
      <c r="BB22" s="841"/>
      <c r="BC22" s="842"/>
    </row>
    <row r="23" spans="1:55" s="30" customFormat="1" ht="30" customHeight="1">
      <c r="A23" s="982"/>
      <c r="B23" s="983"/>
      <c r="C23" s="983"/>
      <c r="D23" s="983"/>
      <c r="E23" s="984"/>
      <c r="F23" s="984"/>
      <c r="G23" s="984"/>
      <c r="H23" s="804"/>
      <c r="I23" s="805"/>
      <c r="J23" s="805"/>
      <c r="K23" s="805"/>
      <c r="L23" s="805"/>
      <c r="M23" s="806"/>
      <c r="N23" s="988"/>
      <c r="O23" s="989"/>
      <c r="P23" s="989"/>
      <c r="Q23" s="989"/>
      <c r="R23" s="989"/>
      <c r="S23" s="989"/>
      <c r="T23" s="990"/>
      <c r="U23" s="988"/>
      <c r="V23" s="989"/>
      <c r="W23" s="989"/>
      <c r="X23" s="989"/>
      <c r="Y23" s="989"/>
      <c r="Z23" s="989"/>
      <c r="AA23" s="989"/>
      <c r="AB23" s="989"/>
      <c r="AC23" s="989"/>
      <c r="AD23" s="989"/>
      <c r="AE23" s="989"/>
      <c r="AF23" s="989"/>
      <c r="AG23" s="989"/>
      <c r="AH23" s="989"/>
      <c r="AI23" s="989"/>
      <c r="AJ23" s="990"/>
      <c r="AK23" s="781" t="str">
        <f t="shared" si="0"/>
        <v/>
      </c>
      <c r="AL23" s="782"/>
      <c r="AM23" s="783"/>
      <c r="AN23" s="784"/>
      <c r="AO23" s="784"/>
      <c r="AP23" s="201" t="s">
        <v>76</v>
      </c>
      <c r="AQ23" s="784"/>
      <c r="AR23" s="784"/>
      <c r="AS23" s="845"/>
      <c r="AT23" s="817" t="str">
        <f t="shared" si="1"/>
        <v/>
      </c>
      <c r="AU23" s="818"/>
      <c r="AV23" s="819"/>
      <c r="AW23" s="814"/>
      <c r="AX23" s="815"/>
      <c r="AY23" s="816"/>
      <c r="AZ23" s="840" t="str">
        <f t="shared" si="2"/>
        <v/>
      </c>
      <c r="BA23" s="841"/>
      <c r="BB23" s="841"/>
      <c r="BC23" s="842"/>
    </row>
    <row r="24" spans="1:55" s="30" customFormat="1" ht="30" customHeight="1">
      <c r="A24" s="982"/>
      <c r="B24" s="983"/>
      <c r="C24" s="983"/>
      <c r="D24" s="983"/>
      <c r="E24" s="984"/>
      <c r="F24" s="984"/>
      <c r="G24" s="984"/>
      <c r="H24" s="804"/>
      <c r="I24" s="805"/>
      <c r="J24" s="805"/>
      <c r="K24" s="805"/>
      <c r="L24" s="805"/>
      <c r="M24" s="806"/>
      <c r="N24" s="988"/>
      <c r="O24" s="989"/>
      <c r="P24" s="989"/>
      <c r="Q24" s="989"/>
      <c r="R24" s="989"/>
      <c r="S24" s="989"/>
      <c r="T24" s="990"/>
      <c r="U24" s="988"/>
      <c r="V24" s="989"/>
      <c r="W24" s="989"/>
      <c r="X24" s="989"/>
      <c r="Y24" s="989"/>
      <c r="Z24" s="989"/>
      <c r="AA24" s="989"/>
      <c r="AB24" s="989"/>
      <c r="AC24" s="989"/>
      <c r="AD24" s="989"/>
      <c r="AE24" s="989"/>
      <c r="AF24" s="989"/>
      <c r="AG24" s="989"/>
      <c r="AH24" s="989"/>
      <c r="AI24" s="989"/>
      <c r="AJ24" s="990"/>
      <c r="AK24" s="781" t="str">
        <f t="shared" si="0"/>
        <v/>
      </c>
      <c r="AL24" s="782"/>
      <c r="AM24" s="783"/>
      <c r="AN24" s="784"/>
      <c r="AO24" s="784"/>
      <c r="AP24" s="201" t="s">
        <v>76</v>
      </c>
      <c r="AQ24" s="784"/>
      <c r="AR24" s="784"/>
      <c r="AS24" s="845"/>
      <c r="AT24" s="817" t="str">
        <f t="shared" si="1"/>
        <v/>
      </c>
      <c r="AU24" s="818"/>
      <c r="AV24" s="819"/>
      <c r="AW24" s="814"/>
      <c r="AX24" s="815"/>
      <c r="AY24" s="816"/>
      <c r="AZ24" s="840" t="str">
        <f t="shared" si="2"/>
        <v/>
      </c>
      <c r="BA24" s="841"/>
      <c r="BB24" s="841"/>
      <c r="BC24" s="842"/>
    </row>
    <row r="25" spans="1:55" s="30" customFormat="1" ht="30" customHeight="1">
      <c r="A25" s="982"/>
      <c r="B25" s="983"/>
      <c r="C25" s="983"/>
      <c r="D25" s="983"/>
      <c r="E25" s="984"/>
      <c r="F25" s="984"/>
      <c r="G25" s="984"/>
      <c r="H25" s="804"/>
      <c r="I25" s="805"/>
      <c r="J25" s="805"/>
      <c r="K25" s="805"/>
      <c r="L25" s="805"/>
      <c r="M25" s="806"/>
      <c r="N25" s="988"/>
      <c r="O25" s="989"/>
      <c r="P25" s="989"/>
      <c r="Q25" s="989"/>
      <c r="R25" s="989"/>
      <c r="S25" s="989"/>
      <c r="T25" s="990"/>
      <c r="U25" s="988"/>
      <c r="V25" s="989"/>
      <c r="W25" s="989"/>
      <c r="X25" s="989"/>
      <c r="Y25" s="989"/>
      <c r="Z25" s="989"/>
      <c r="AA25" s="989"/>
      <c r="AB25" s="989"/>
      <c r="AC25" s="989"/>
      <c r="AD25" s="989"/>
      <c r="AE25" s="989"/>
      <c r="AF25" s="989"/>
      <c r="AG25" s="989"/>
      <c r="AH25" s="989"/>
      <c r="AI25" s="989"/>
      <c r="AJ25" s="990"/>
      <c r="AK25" s="781" t="str">
        <f t="shared" si="0"/>
        <v/>
      </c>
      <c r="AL25" s="782"/>
      <c r="AM25" s="783"/>
      <c r="AN25" s="784"/>
      <c r="AO25" s="784"/>
      <c r="AP25" s="201" t="s">
        <v>76</v>
      </c>
      <c r="AQ25" s="784"/>
      <c r="AR25" s="784"/>
      <c r="AS25" s="845"/>
      <c r="AT25" s="817" t="str">
        <f t="shared" si="1"/>
        <v/>
      </c>
      <c r="AU25" s="818"/>
      <c r="AV25" s="819"/>
      <c r="AW25" s="814"/>
      <c r="AX25" s="815"/>
      <c r="AY25" s="816"/>
      <c r="AZ25" s="840" t="str">
        <f t="shared" si="2"/>
        <v/>
      </c>
      <c r="BA25" s="841"/>
      <c r="BB25" s="841"/>
      <c r="BC25" s="842"/>
    </row>
    <row r="26" spans="1:55" s="30" customFormat="1" ht="30" customHeight="1">
      <c r="A26" s="982"/>
      <c r="B26" s="983"/>
      <c r="C26" s="983"/>
      <c r="D26" s="983"/>
      <c r="E26" s="984"/>
      <c r="F26" s="984"/>
      <c r="G26" s="984"/>
      <c r="H26" s="804"/>
      <c r="I26" s="805"/>
      <c r="J26" s="805"/>
      <c r="K26" s="805"/>
      <c r="L26" s="805"/>
      <c r="M26" s="806"/>
      <c r="N26" s="988"/>
      <c r="O26" s="989"/>
      <c r="P26" s="989"/>
      <c r="Q26" s="989"/>
      <c r="R26" s="989"/>
      <c r="S26" s="989"/>
      <c r="T26" s="990"/>
      <c r="U26" s="988"/>
      <c r="V26" s="989"/>
      <c r="W26" s="989"/>
      <c r="X26" s="989"/>
      <c r="Y26" s="989"/>
      <c r="Z26" s="989"/>
      <c r="AA26" s="989"/>
      <c r="AB26" s="989"/>
      <c r="AC26" s="989"/>
      <c r="AD26" s="989"/>
      <c r="AE26" s="989"/>
      <c r="AF26" s="989"/>
      <c r="AG26" s="989"/>
      <c r="AH26" s="989"/>
      <c r="AI26" s="989"/>
      <c r="AJ26" s="990"/>
      <c r="AK26" s="781" t="str">
        <f t="shared" si="0"/>
        <v/>
      </c>
      <c r="AL26" s="782"/>
      <c r="AM26" s="783"/>
      <c r="AN26" s="784"/>
      <c r="AO26" s="784"/>
      <c r="AP26" s="201" t="s">
        <v>76</v>
      </c>
      <c r="AQ26" s="784"/>
      <c r="AR26" s="784"/>
      <c r="AS26" s="845"/>
      <c r="AT26" s="817" t="str">
        <f t="shared" si="1"/>
        <v/>
      </c>
      <c r="AU26" s="818"/>
      <c r="AV26" s="819"/>
      <c r="AW26" s="814"/>
      <c r="AX26" s="815"/>
      <c r="AY26" s="816"/>
      <c r="AZ26" s="840" t="str">
        <f t="shared" si="2"/>
        <v/>
      </c>
      <c r="BA26" s="841"/>
      <c r="BB26" s="841"/>
      <c r="BC26" s="842"/>
    </row>
    <row r="27" spans="1:55" s="30" customFormat="1" ht="30" customHeight="1">
      <c r="A27" s="982"/>
      <c r="B27" s="983"/>
      <c r="C27" s="983"/>
      <c r="D27" s="983"/>
      <c r="E27" s="984"/>
      <c r="F27" s="984"/>
      <c r="G27" s="984"/>
      <c r="H27" s="804"/>
      <c r="I27" s="805"/>
      <c r="J27" s="805"/>
      <c r="K27" s="805"/>
      <c r="L27" s="805"/>
      <c r="M27" s="806"/>
      <c r="N27" s="988"/>
      <c r="O27" s="989"/>
      <c r="P27" s="989"/>
      <c r="Q27" s="989"/>
      <c r="R27" s="989"/>
      <c r="S27" s="989"/>
      <c r="T27" s="990"/>
      <c r="U27" s="988"/>
      <c r="V27" s="989"/>
      <c r="W27" s="989"/>
      <c r="X27" s="989"/>
      <c r="Y27" s="989"/>
      <c r="Z27" s="989"/>
      <c r="AA27" s="989"/>
      <c r="AB27" s="989"/>
      <c r="AC27" s="989"/>
      <c r="AD27" s="989"/>
      <c r="AE27" s="989"/>
      <c r="AF27" s="989"/>
      <c r="AG27" s="989"/>
      <c r="AH27" s="989"/>
      <c r="AI27" s="989"/>
      <c r="AJ27" s="990"/>
      <c r="AK27" s="781" t="str">
        <f t="shared" si="0"/>
        <v/>
      </c>
      <c r="AL27" s="782"/>
      <c r="AM27" s="783"/>
      <c r="AN27" s="784"/>
      <c r="AO27" s="784"/>
      <c r="AP27" s="201" t="s">
        <v>76</v>
      </c>
      <c r="AQ27" s="784"/>
      <c r="AR27" s="784"/>
      <c r="AS27" s="845"/>
      <c r="AT27" s="817" t="str">
        <f t="shared" si="1"/>
        <v/>
      </c>
      <c r="AU27" s="818"/>
      <c r="AV27" s="819"/>
      <c r="AW27" s="814"/>
      <c r="AX27" s="815"/>
      <c r="AY27" s="816"/>
      <c r="AZ27" s="840" t="str">
        <f t="shared" si="2"/>
        <v/>
      </c>
      <c r="BA27" s="841"/>
      <c r="BB27" s="841"/>
      <c r="BC27" s="842"/>
    </row>
    <row r="28" spans="1:55" s="30" customFormat="1" ht="30" customHeight="1" thickBot="1">
      <c r="A28" s="982"/>
      <c r="B28" s="983"/>
      <c r="C28" s="983"/>
      <c r="D28" s="983"/>
      <c r="E28" s="984"/>
      <c r="F28" s="984"/>
      <c r="G28" s="984"/>
      <c r="H28" s="804"/>
      <c r="I28" s="805"/>
      <c r="J28" s="805"/>
      <c r="K28" s="805"/>
      <c r="L28" s="805"/>
      <c r="M28" s="806"/>
      <c r="N28" s="985"/>
      <c r="O28" s="986"/>
      <c r="P28" s="986"/>
      <c r="Q28" s="986"/>
      <c r="R28" s="986"/>
      <c r="S28" s="986"/>
      <c r="T28" s="987"/>
      <c r="U28" s="985"/>
      <c r="V28" s="986"/>
      <c r="W28" s="986"/>
      <c r="X28" s="986"/>
      <c r="Y28" s="986"/>
      <c r="Z28" s="986"/>
      <c r="AA28" s="986"/>
      <c r="AB28" s="986"/>
      <c r="AC28" s="986"/>
      <c r="AD28" s="986"/>
      <c r="AE28" s="986"/>
      <c r="AF28" s="986"/>
      <c r="AG28" s="986"/>
      <c r="AH28" s="986"/>
      <c r="AI28" s="986"/>
      <c r="AJ28" s="987"/>
      <c r="AK28" s="781" t="str">
        <f t="shared" si="0"/>
        <v/>
      </c>
      <c r="AL28" s="782"/>
      <c r="AM28" s="783"/>
      <c r="AN28" s="784"/>
      <c r="AO28" s="784"/>
      <c r="AP28" s="201" t="s">
        <v>76</v>
      </c>
      <c r="AQ28" s="784"/>
      <c r="AR28" s="784"/>
      <c r="AS28" s="845"/>
      <c r="AT28" s="817" t="str">
        <f t="shared" si="1"/>
        <v/>
      </c>
      <c r="AU28" s="818"/>
      <c r="AV28" s="819"/>
      <c r="AW28" s="814"/>
      <c r="AX28" s="815"/>
      <c r="AY28" s="816"/>
      <c r="AZ28" s="840" t="str">
        <f t="shared" si="2"/>
        <v/>
      </c>
      <c r="BA28" s="841"/>
      <c r="BB28" s="841"/>
      <c r="BC28" s="842"/>
    </row>
    <row r="29" spans="1:55" ht="30" customHeight="1" thickTop="1" thickBot="1">
      <c r="A29" s="886" t="s">
        <v>14</v>
      </c>
      <c r="B29" s="887"/>
      <c r="C29" s="887"/>
      <c r="D29" s="887"/>
      <c r="E29" s="887"/>
      <c r="F29" s="887"/>
      <c r="G29" s="887"/>
      <c r="H29" s="887"/>
      <c r="I29" s="887"/>
      <c r="J29" s="887"/>
      <c r="K29" s="887"/>
      <c r="L29" s="887"/>
      <c r="M29" s="887"/>
      <c r="N29" s="887"/>
      <c r="O29" s="887"/>
      <c r="P29" s="887"/>
      <c r="Q29" s="887"/>
      <c r="R29" s="887"/>
      <c r="S29" s="887"/>
      <c r="T29" s="887"/>
      <c r="U29" s="887"/>
      <c r="V29" s="887"/>
      <c r="W29" s="887"/>
      <c r="X29" s="887"/>
      <c r="Y29" s="887"/>
      <c r="Z29" s="887"/>
      <c r="AA29" s="887"/>
      <c r="AB29" s="887"/>
      <c r="AC29" s="887"/>
      <c r="AD29" s="887"/>
      <c r="AE29" s="887"/>
      <c r="AF29" s="887"/>
      <c r="AG29" s="887"/>
      <c r="AH29" s="887"/>
      <c r="AI29" s="887"/>
      <c r="AJ29" s="887"/>
      <c r="AK29" s="887"/>
      <c r="AL29" s="887"/>
      <c r="AM29" s="887"/>
      <c r="AN29" s="887"/>
      <c r="AO29" s="887"/>
      <c r="AP29" s="887"/>
      <c r="AQ29" s="887"/>
      <c r="AR29" s="887"/>
      <c r="AS29" s="887"/>
      <c r="AT29" s="887"/>
      <c r="AU29" s="887"/>
      <c r="AV29" s="888"/>
      <c r="AW29" s="846">
        <f>SUM(AW14:AY28)</f>
        <v>0</v>
      </c>
      <c r="AX29" s="847"/>
      <c r="AY29" s="848"/>
      <c r="AZ29" s="849">
        <f>SUM(AZ14:BC28)</f>
        <v>0</v>
      </c>
      <c r="BA29" s="850"/>
      <c r="BB29" s="850"/>
      <c r="BC29" s="851"/>
    </row>
    <row r="30" spans="1:55" s="4" customFormat="1" ht="40.950000000000003"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43"/>
      <c r="AV30" s="43"/>
      <c r="AW30" s="43"/>
      <c r="AX30" s="43"/>
    </row>
    <row r="31" spans="1:55" ht="31.5" customHeight="1" thickBot="1">
      <c r="A31" s="42" t="s">
        <v>126</v>
      </c>
      <c r="B31" s="122"/>
      <c r="C31" s="122"/>
      <c r="D31" s="122"/>
      <c r="E31" s="122"/>
      <c r="F31" s="122"/>
      <c r="G31" s="122"/>
      <c r="H31" s="122"/>
      <c r="I31" s="122"/>
      <c r="J31" s="122"/>
      <c r="K31" s="122"/>
      <c r="L31" s="122"/>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122"/>
      <c r="AQ31" s="122"/>
      <c r="AR31" s="122"/>
      <c r="AS31" s="122"/>
      <c r="AT31" s="122"/>
      <c r="AU31" s="122"/>
      <c r="AV31" s="35"/>
      <c r="AW31" s="123"/>
      <c r="AX31" s="123"/>
    </row>
    <row r="32" spans="1:55" ht="52.5" customHeight="1" thickBot="1">
      <c r="A32" s="954" t="s">
        <v>73</v>
      </c>
      <c r="B32" s="955"/>
      <c r="C32" s="955"/>
      <c r="D32" s="956"/>
      <c r="E32" s="957" t="s">
        <v>63</v>
      </c>
      <c r="F32" s="955"/>
      <c r="G32" s="955"/>
      <c r="H32" s="955"/>
      <c r="I32" s="649" t="s">
        <v>90</v>
      </c>
      <c r="J32" s="650"/>
      <c r="K32" s="650"/>
      <c r="L32" s="650"/>
      <c r="M32" s="650"/>
      <c r="N32" s="650"/>
      <c r="O32" s="650"/>
      <c r="P32" s="695"/>
      <c r="Q32" s="945" t="s">
        <v>71</v>
      </c>
      <c r="R32" s="958"/>
      <c r="S32" s="946" t="s">
        <v>89</v>
      </c>
      <c r="T32" s="946"/>
      <c r="U32" s="946"/>
      <c r="V32" s="946"/>
      <c r="W32" s="946"/>
      <c r="X32" s="946"/>
      <c r="Y32" s="947"/>
      <c r="Z32" s="649" t="s">
        <v>101</v>
      </c>
      <c r="AA32" s="650"/>
      <c r="AB32" s="650"/>
      <c r="AC32" s="650"/>
      <c r="AD32" s="650"/>
      <c r="AE32" s="650"/>
      <c r="AF32" s="650"/>
      <c r="AG32" s="650"/>
      <c r="AH32" s="650"/>
      <c r="AI32" s="650"/>
      <c r="AJ32" s="650"/>
      <c r="AK32" s="650"/>
      <c r="AL32" s="650"/>
      <c r="AM32" s="650"/>
      <c r="AN32" s="698"/>
      <c r="AO32" s="649" t="s">
        <v>102</v>
      </c>
      <c r="AP32" s="650"/>
      <c r="AQ32" s="650"/>
      <c r="AR32" s="650"/>
      <c r="AS32" s="650"/>
      <c r="AT32" s="650"/>
      <c r="AU32" s="650"/>
      <c r="AV32" s="650"/>
      <c r="AW32" s="650"/>
      <c r="AX32" s="650"/>
      <c r="AY32" s="650"/>
      <c r="AZ32" s="650"/>
      <c r="BA32" s="650"/>
      <c r="BB32" s="650"/>
      <c r="BC32" s="651"/>
    </row>
    <row r="33" spans="1:55" ht="41.25" customHeight="1" thickTop="1">
      <c r="A33" s="921" t="s">
        <v>83</v>
      </c>
      <c r="B33" s="922"/>
      <c r="C33" s="922"/>
      <c r="D33" s="923"/>
      <c r="E33" s="963" t="s">
        <v>220</v>
      </c>
      <c r="F33" s="964"/>
      <c r="G33" s="964"/>
      <c r="H33" s="964"/>
      <c r="I33" s="965" t="str">
        <f>IF($AZ$29=0,"",SUMIF($AK$14:$AL$28,$E33,$AZ$14:$BC$28))</f>
        <v/>
      </c>
      <c r="J33" s="966"/>
      <c r="K33" s="966"/>
      <c r="L33" s="966"/>
      <c r="M33" s="966"/>
      <c r="N33" s="966"/>
      <c r="O33" s="966"/>
      <c r="P33" s="249" t="s">
        <v>66</v>
      </c>
      <c r="Q33" s="967" t="s">
        <v>71</v>
      </c>
      <c r="R33" s="968"/>
      <c r="S33" s="969">
        <v>50000</v>
      </c>
      <c r="T33" s="969"/>
      <c r="U33" s="969"/>
      <c r="V33" s="969"/>
      <c r="W33" s="969"/>
      <c r="X33" s="969"/>
      <c r="Y33" s="250" t="s">
        <v>0</v>
      </c>
      <c r="Z33" s="959" t="str">
        <f>IF(I33="","",I33*S33)</f>
        <v/>
      </c>
      <c r="AA33" s="960"/>
      <c r="AB33" s="960"/>
      <c r="AC33" s="960"/>
      <c r="AD33" s="960"/>
      <c r="AE33" s="960"/>
      <c r="AF33" s="960"/>
      <c r="AG33" s="960"/>
      <c r="AH33" s="960"/>
      <c r="AI33" s="960"/>
      <c r="AJ33" s="960"/>
      <c r="AK33" s="960"/>
      <c r="AL33" s="960"/>
      <c r="AM33" s="960"/>
      <c r="AN33" s="250" t="s">
        <v>0</v>
      </c>
      <c r="AO33" s="961">
        <f>SUM(Z33:AM33)</f>
        <v>0</v>
      </c>
      <c r="AP33" s="962"/>
      <c r="AQ33" s="962"/>
      <c r="AR33" s="962"/>
      <c r="AS33" s="962"/>
      <c r="AT33" s="962"/>
      <c r="AU33" s="962"/>
      <c r="AV33" s="962"/>
      <c r="AW33" s="962"/>
      <c r="AX33" s="962"/>
      <c r="AY33" s="962"/>
      <c r="AZ33" s="962"/>
      <c r="BA33" s="962"/>
      <c r="BB33" s="962"/>
      <c r="BC33" s="251" t="s">
        <v>0</v>
      </c>
    </row>
    <row r="34" spans="1:55" ht="41.25" customHeight="1" thickBot="1">
      <c r="A34" s="979"/>
      <c r="B34" s="980"/>
      <c r="C34" s="980"/>
      <c r="D34" s="981"/>
      <c r="E34" s="970" t="s">
        <v>127</v>
      </c>
      <c r="F34" s="971"/>
      <c r="G34" s="971"/>
      <c r="H34" s="971"/>
      <c r="I34" s="972" t="str">
        <f>IF($AZ$29=0,"",SUMIF($AK$14:$AL$28,$E34,$AZ$14:$BC$28))</f>
        <v/>
      </c>
      <c r="J34" s="973"/>
      <c r="K34" s="973"/>
      <c r="L34" s="973"/>
      <c r="M34" s="973"/>
      <c r="N34" s="973"/>
      <c r="O34" s="973"/>
      <c r="P34" s="167" t="s">
        <v>66</v>
      </c>
      <c r="Q34" s="974" t="s">
        <v>71</v>
      </c>
      <c r="R34" s="975"/>
      <c r="S34" s="762">
        <v>40000</v>
      </c>
      <c r="T34" s="762"/>
      <c r="U34" s="762"/>
      <c r="V34" s="762"/>
      <c r="W34" s="762"/>
      <c r="X34" s="762"/>
      <c r="Y34" s="127" t="s">
        <v>0</v>
      </c>
      <c r="Z34" s="976" t="str">
        <f>IF(I34="","",I34*S34)</f>
        <v/>
      </c>
      <c r="AA34" s="977"/>
      <c r="AB34" s="977"/>
      <c r="AC34" s="977"/>
      <c r="AD34" s="977"/>
      <c r="AE34" s="977"/>
      <c r="AF34" s="977"/>
      <c r="AG34" s="977"/>
      <c r="AH34" s="977"/>
      <c r="AI34" s="977"/>
      <c r="AJ34" s="977"/>
      <c r="AK34" s="977"/>
      <c r="AL34" s="977"/>
      <c r="AM34" s="977"/>
      <c r="AN34" s="127" t="s">
        <v>0</v>
      </c>
      <c r="AO34" s="908">
        <f>SUM(Z34:AM34)</f>
        <v>0</v>
      </c>
      <c r="AP34" s="978"/>
      <c r="AQ34" s="978"/>
      <c r="AR34" s="978"/>
      <c r="AS34" s="978"/>
      <c r="AT34" s="978"/>
      <c r="AU34" s="978"/>
      <c r="AV34" s="978"/>
      <c r="AW34" s="978"/>
      <c r="AX34" s="978"/>
      <c r="AY34" s="978"/>
      <c r="AZ34" s="978"/>
      <c r="BA34" s="978"/>
      <c r="BB34" s="978"/>
      <c r="BC34" s="248" t="s">
        <v>0</v>
      </c>
    </row>
    <row r="35" spans="1:55" ht="41.25" customHeight="1" thickTop="1" thickBot="1">
      <c r="A35" s="752" t="s">
        <v>72</v>
      </c>
      <c r="B35" s="753"/>
      <c r="C35" s="753"/>
      <c r="D35" s="753"/>
      <c r="E35" s="753"/>
      <c r="F35" s="753"/>
      <c r="G35" s="753"/>
      <c r="H35" s="753"/>
      <c r="I35" s="753"/>
      <c r="J35" s="753"/>
      <c r="K35" s="753"/>
      <c r="L35" s="753"/>
      <c r="M35" s="753"/>
      <c r="N35" s="753"/>
      <c r="O35" s="753"/>
      <c r="P35" s="753"/>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899">
        <f>AO33+AO34</f>
        <v>0</v>
      </c>
      <c r="AP35" s="900"/>
      <c r="AQ35" s="900"/>
      <c r="AR35" s="900"/>
      <c r="AS35" s="900"/>
      <c r="AT35" s="900"/>
      <c r="AU35" s="900"/>
      <c r="AV35" s="900"/>
      <c r="AW35" s="900"/>
      <c r="AX35" s="900"/>
      <c r="AY35" s="900"/>
      <c r="AZ35" s="900"/>
      <c r="BA35" s="900"/>
      <c r="BB35" s="900"/>
      <c r="BC35" s="156" t="s">
        <v>0</v>
      </c>
    </row>
    <row r="36" spans="1:55" s="4" customFormat="1" ht="47.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43"/>
      <c r="AV36" s="43"/>
      <c r="AW36" s="43"/>
      <c r="AX36" s="43"/>
    </row>
    <row r="37" spans="1:55" ht="30" customHeight="1"/>
    <row r="38" spans="1:55" ht="3" customHeight="1"/>
    <row r="39" spans="1:55" ht="21" customHeight="1"/>
    <row r="40" spans="1:55" ht="21" customHeight="1"/>
    <row r="42" spans="1:55" ht="12" customHeight="1"/>
    <row r="43" spans="1:55" ht="28.5" customHeight="1"/>
    <row r="44" spans="1:55" ht="14.25" customHeight="1"/>
    <row r="45" spans="1:55" ht="19.5" customHeight="1"/>
    <row r="46" spans="1:55" ht="45.75" customHeight="1"/>
    <row r="47" spans="1:55" ht="45.75" customHeight="1"/>
    <row r="48" spans="1:55" ht="38.25" customHeight="1"/>
    <row r="49" spans="59:59" ht="46.5" customHeight="1">
      <c r="BG49" s="190"/>
    </row>
    <row r="50" spans="59:59" s="30" customFormat="1" ht="37.5" customHeight="1"/>
    <row r="51" spans="59:59" s="4" customFormat="1" ht="15.75" customHeight="1"/>
    <row r="52" spans="59:59" ht="31.5" customHeight="1"/>
    <row r="53" spans="59:59" ht="63" customHeight="1"/>
    <row r="54" spans="59:59" ht="41.25" customHeight="1"/>
    <row r="55" spans="59:59" ht="36" customHeight="1"/>
    <row r="56" spans="59:59" ht="36" customHeight="1"/>
    <row r="58" spans="59:59" ht="12" customHeight="1"/>
    <row r="59" spans="59:59" ht="28.5" customHeight="1"/>
    <row r="60" spans="59:59" ht="14.25" customHeight="1"/>
    <row r="61" spans="59:59" ht="46.5" customHeight="1"/>
    <row r="62" spans="59:59" s="30" customFormat="1" ht="37.5" customHeight="1"/>
    <row r="63" spans="59:59" s="30" customFormat="1" ht="37.5" customHeight="1"/>
    <row r="64" spans="59:59" ht="37.5" customHeight="1"/>
    <row r="65" spans="1:55" ht="37.5" customHeight="1"/>
    <row r="66" spans="1:55" s="4" customFormat="1" ht="15.75" customHeight="1"/>
    <row r="67" spans="1:55" ht="31.5" customHeight="1"/>
    <row r="68" spans="1:55" ht="63" customHeight="1"/>
    <row r="69" spans="1:55" ht="41.25" customHeight="1"/>
    <row r="70" spans="1:55" ht="36"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row>
    <row r="71" spans="1:55" ht="36"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row>
    <row r="72" spans="1:55" ht="15.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5"/>
      <c r="AZ72" s="45"/>
      <c r="BA72" s="45"/>
      <c r="BB72" s="45"/>
      <c r="BC72" s="45"/>
    </row>
    <row r="73" spans="1:55" ht="16.5" customHeight="1">
      <c r="A73" s="31"/>
      <c r="B73" s="31"/>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4"/>
      <c r="AZ73" s="4"/>
      <c r="BA73" s="4"/>
      <c r="BB73" s="4"/>
      <c r="BC73" s="4"/>
    </row>
    <row r="103" spans="1:1">
      <c r="A103" s="190"/>
    </row>
    <row r="152" spans="1:1">
      <c r="A152" s="231">
        <f>SUM(AO35)</f>
        <v>0</v>
      </c>
    </row>
  </sheetData>
  <sheetProtection algorithmName="SHA-512" hashValue="ds1LYso7marHft+sk2A/xFVZfk08+mlSEPZ5yBwvwsehfb6XN+wYF91JN9+VylLHoJIlgsTQzlE2igjOPXQt8A==" saltValue="aGvSYyqRzqcTG4iRmxOZGw==" spinCount="100000" sheet="1" objects="1" scenarios="1"/>
  <mergeCells count="213">
    <mergeCell ref="AW1:BB1"/>
    <mergeCell ref="AW2:BB2"/>
    <mergeCell ref="A3:BC3"/>
    <mergeCell ref="AV6:AW6"/>
    <mergeCell ref="AY6:AZ6"/>
    <mergeCell ref="BA6:BC6"/>
    <mergeCell ref="A8:D8"/>
    <mergeCell ref="E8:N8"/>
    <mergeCell ref="Q8:AX8"/>
    <mergeCell ref="AT12:AV13"/>
    <mergeCell ref="AW12:AY13"/>
    <mergeCell ref="AZ12:BC13"/>
    <mergeCell ref="AM13:AO13"/>
    <mergeCell ref="AQ13:AS13"/>
    <mergeCell ref="A10:AL10"/>
    <mergeCell ref="AM10:AS10"/>
    <mergeCell ref="A12:D13"/>
    <mergeCell ref="E12:G13"/>
    <mergeCell ref="H12:M13"/>
    <mergeCell ref="N12:T13"/>
    <mergeCell ref="U12:AJ13"/>
    <mergeCell ref="AK12:AL13"/>
    <mergeCell ref="AM12:AS12"/>
    <mergeCell ref="AZ14:BC14"/>
    <mergeCell ref="A15:D15"/>
    <mergeCell ref="E15:G15"/>
    <mergeCell ref="H15:M15"/>
    <mergeCell ref="N15:T15"/>
    <mergeCell ref="U15:AJ15"/>
    <mergeCell ref="AK15:AL15"/>
    <mergeCell ref="AM15:AO15"/>
    <mergeCell ref="AQ15:AS15"/>
    <mergeCell ref="AT15:AV15"/>
    <mergeCell ref="AW15:AY15"/>
    <mergeCell ref="AZ15:BC15"/>
    <mergeCell ref="AK14:AL14"/>
    <mergeCell ref="AM14:AO14"/>
    <mergeCell ref="AQ14:AS14"/>
    <mergeCell ref="AT14:AV14"/>
    <mergeCell ref="AW14:AY14"/>
    <mergeCell ref="A14:D14"/>
    <mergeCell ref="E14:G14"/>
    <mergeCell ref="H14:M14"/>
    <mergeCell ref="N14:T14"/>
    <mergeCell ref="U14:AJ14"/>
    <mergeCell ref="AZ16:BC16"/>
    <mergeCell ref="A17:D17"/>
    <mergeCell ref="E17:G17"/>
    <mergeCell ref="H17:M17"/>
    <mergeCell ref="N17:T17"/>
    <mergeCell ref="U17:AJ17"/>
    <mergeCell ref="AK17:AL17"/>
    <mergeCell ref="AM17:AO17"/>
    <mergeCell ref="AQ17:AS17"/>
    <mergeCell ref="AT17:AV17"/>
    <mergeCell ref="AW17:AY17"/>
    <mergeCell ref="AZ17:BC17"/>
    <mergeCell ref="AK16:AL16"/>
    <mergeCell ref="AM16:AO16"/>
    <mergeCell ref="AQ16:AS16"/>
    <mergeCell ref="AT16:AV16"/>
    <mergeCell ref="AW16:AY16"/>
    <mergeCell ref="A16:D16"/>
    <mergeCell ref="E16:G16"/>
    <mergeCell ref="H16:M16"/>
    <mergeCell ref="N16:T16"/>
    <mergeCell ref="U16:AJ16"/>
    <mergeCell ref="AZ18:BC18"/>
    <mergeCell ref="A19:D19"/>
    <mergeCell ref="E19:G19"/>
    <mergeCell ref="H19:M19"/>
    <mergeCell ref="N19:T19"/>
    <mergeCell ref="U19:AJ19"/>
    <mergeCell ref="AK19:AL19"/>
    <mergeCell ref="AM19:AO19"/>
    <mergeCell ref="AQ19:AS19"/>
    <mergeCell ref="AT19:AV19"/>
    <mergeCell ref="AW19:AY19"/>
    <mergeCell ref="AZ19:BC19"/>
    <mergeCell ref="AK18:AL18"/>
    <mergeCell ref="AM18:AO18"/>
    <mergeCell ref="AQ18:AS18"/>
    <mergeCell ref="AT18:AV18"/>
    <mergeCell ref="AW18:AY18"/>
    <mergeCell ref="A18:D18"/>
    <mergeCell ref="E18:G18"/>
    <mergeCell ref="H18:M18"/>
    <mergeCell ref="N18:T18"/>
    <mergeCell ref="U18:AJ18"/>
    <mergeCell ref="AZ20:BC20"/>
    <mergeCell ref="A21:D21"/>
    <mergeCell ref="E21:G21"/>
    <mergeCell ref="H21:M21"/>
    <mergeCell ref="N21:T21"/>
    <mergeCell ref="U21:AJ21"/>
    <mergeCell ref="AK21:AL21"/>
    <mergeCell ref="AM21:AO21"/>
    <mergeCell ref="AQ21:AS21"/>
    <mergeCell ref="AT21:AV21"/>
    <mergeCell ref="AW21:AY21"/>
    <mergeCell ref="AZ21:BC21"/>
    <mergeCell ref="AK20:AL20"/>
    <mergeCell ref="AM20:AO20"/>
    <mergeCell ref="AQ20:AS20"/>
    <mergeCell ref="AT20:AV20"/>
    <mergeCell ref="AW20:AY20"/>
    <mergeCell ref="A20:D20"/>
    <mergeCell ref="E20:G20"/>
    <mergeCell ref="H20:M20"/>
    <mergeCell ref="N20:T20"/>
    <mergeCell ref="U20:AJ20"/>
    <mergeCell ref="AZ22:BC22"/>
    <mergeCell ref="A23:D23"/>
    <mergeCell ref="E23:G23"/>
    <mergeCell ref="H23:M23"/>
    <mergeCell ref="N23:T23"/>
    <mergeCell ref="U23:AJ23"/>
    <mergeCell ref="AK23:AL23"/>
    <mergeCell ref="AM23:AO23"/>
    <mergeCell ref="AQ23:AS23"/>
    <mergeCell ref="AT23:AV23"/>
    <mergeCell ref="AW23:AY23"/>
    <mergeCell ref="AZ23:BC23"/>
    <mergeCell ref="AK22:AL22"/>
    <mergeCell ref="AM22:AO22"/>
    <mergeCell ref="AQ22:AS22"/>
    <mergeCell ref="AT22:AV22"/>
    <mergeCell ref="AW22:AY22"/>
    <mergeCell ref="A22:D22"/>
    <mergeCell ref="E22:G22"/>
    <mergeCell ref="H22:M22"/>
    <mergeCell ref="N22:T22"/>
    <mergeCell ref="U22:AJ22"/>
    <mergeCell ref="AZ24:BC24"/>
    <mergeCell ref="A25:D25"/>
    <mergeCell ref="E25:G25"/>
    <mergeCell ref="H25:M25"/>
    <mergeCell ref="N25:T25"/>
    <mergeCell ref="U25:AJ25"/>
    <mergeCell ref="AK25:AL25"/>
    <mergeCell ref="AM25:AO25"/>
    <mergeCell ref="AQ25:AS25"/>
    <mergeCell ref="AT25:AV25"/>
    <mergeCell ref="AW25:AY25"/>
    <mergeCell ref="AZ25:BC25"/>
    <mergeCell ref="AK24:AL24"/>
    <mergeCell ref="AM24:AO24"/>
    <mergeCell ref="AQ24:AS24"/>
    <mergeCell ref="AT24:AV24"/>
    <mergeCell ref="AW24:AY24"/>
    <mergeCell ref="A24:D24"/>
    <mergeCell ref="E24:G24"/>
    <mergeCell ref="H24:M24"/>
    <mergeCell ref="N24:T24"/>
    <mergeCell ref="U24:AJ24"/>
    <mergeCell ref="AZ26:BC26"/>
    <mergeCell ref="A27:D27"/>
    <mergeCell ref="E27:G27"/>
    <mergeCell ref="H27:M27"/>
    <mergeCell ref="N27:T27"/>
    <mergeCell ref="U27:AJ27"/>
    <mergeCell ref="AK27:AL27"/>
    <mergeCell ref="AM27:AO27"/>
    <mergeCell ref="AQ27:AS27"/>
    <mergeCell ref="AT27:AV27"/>
    <mergeCell ref="AW27:AY27"/>
    <mergeCell ref="AZ27:BC27"/>
    <mergeCell ref="AK26:AL26"/>
    <mergeCell ref="AM26:AO26"/>
    <mergeCell ref="AQ26:AS26"/>
    <mergeCell ref="AT26:AV26"/>
    <mergeCell ref="AW26:AY26"/>
    <mergeCell ref="A26:D26"/>
    <mergeCell ref="E26:G26"/>
    <mergeCell ref="H26:M26"/>
    <mergeCell ref="N26:T26"/>
    <mergeCell ref="U26:AJ26"/>
    <mergeCell ref="AZ28:BC28"/>
    <mergeCell ref="A29:AV29"/>
    <mergeCell ref="AW29:AY29"/>
    <mergeCell ref="AZ29:BC29"/>
    <mergeCell ref="A32:D32"/>
    <mergeCell ref="E32:H32"/>
    <mergeCell ref="I32:P32"/>
    <mergeCell ref="Q32:R32"/>
    <mergeCell ref="S32:Y32"/>
    <mergeCell ref="Z32:AN32"/>
    <mergeCell ref="AO32:BC32"/>
    <mergeCell ref="AK28:AL28"/>
    <mergeCell ref="AM28:AO28"/>
    <mergeCell ref="AQ28:AS28"/>
    <mergeCell ref="AT28:AV28"/>
    <mergeCell ref="AW28:AY28"/>
    <mergeCell ref="A28:D28"/>
    <mergeCell ref="E28:G28"/>
    <mergeCell ref="H28:M28"/>
    <mergeCell ref="N28:T28"/>
    <mergeCell ref="U28:AJ28"/>
    <mergeCell ref="Z33:AM33"/>
    <mergeCell ref="AO33:BB33"/>
    <mergeCell ref="A35:AN35"/>
    <mergeCell ref="AO35:BB35"/>
    <mergeCell ref="E33:H33"/>
    <mergeCell ref="I33:O33"/>
    <mergeCell ref="Q33:R33"/>
    <mergeCell ref="S33:X33"/>
    <mergeCell ref="E34:H34"/>
    <mergeCell ref="I34:O34"/>
    <mergeCell ref="Q34:R34"/>
    <mergeCell ref="S34:X34"/>
    <mergeCell ref="Z34:AM34"/>
    <mergeCell ref="AO34:BB34"/>
    <mergeCell ref="A33:D34"/>
  </mergeCells>
  <phoneticPr fontId="43"/>
  <conditionalFormatting sqref="H14:M28">
    <cfRule type="expression" dxfId="51" priority="16" stopIfTrue="1">
      <formula>IF($AK14="","",AND($AK14&lt;&gt;"G0",$AK14&lt;&gt;"G1"))</formula>
    </cfRule>
  </conditionalFormatting>
  <conditionalFormatting sqref="AM10:AS10">
    <cfRule type="expression" dxfId="50" priority="15">
      <formula>AND(COUNTA($H$14:$M$28)&gt;0,$AM$10="□")</formula>
    </cfRule>
  </conditionalFormatting>
  <dataValidations count="6">
    <dataValidation type="custom" imeMode="disabled" allowBlank="1" showInputMessage="1" showErrorMessage="1" errorTitle="入力エラー" error="小数点以下第一位を切り捨てで入力して下さい。" sqref="AM14:AM28 AQ14:AQ28 AW14:AW28" xr:uid="{00000000-0002-0000-0500-000000000000}">
      <formula1>AM14-ROUNDDOWN(AM14,0)=0</formula1>
    </dataValidation>
    <dataValidation imeMode="disabled" allowBlank="1" showInputMessage="1" showErrorMessage="1" sqref="AV6:AW6 AY6:AZ6" xr:uid="{00000000-0002-0000-0500-000001000000}"/>
    <dataValidation type="list" allowBlank="1" showInputMessage="1" showErrorMessage="1" sqref="AM10:AS10" xr:uid="{00000000-0002-0000-0500-000003000000}">
      <formula1>"□,■"</formula1>
    </dataValidation>
    <dataValidation type="textLength" imeMode="disabled" operator="equal" allowBlank="1" showInputMessage="1" showErrorMessage="1" errorTitle="文字数エラー" error="8文字で入力してください。" sqref="H14:M28" xr:uid="{B3B87AC1-6376-4458-84A1-0994BFA6E3E1}">
      <formula1>8</formula1>
    </dataValidation>
    <dataValidation type="custom" imeMode="disabled" allowBlank="1" showInputMessage="1" showErrorMessage="1" errorTitle="入力エラー" error="小数点は第二位まで、三位以下切り捨てで入力して下さい。" sqref="AZ14:BC28 AT14:AT28" xr:uid="{2BF17916-5A95-45ED-BF6F-CB371EF8BD96}">
      <formula1>AT14-ROUNDDOWN(AT14,2)=0</formula1>
    </dataValidation>
    <dataValidation type="textLength" imeMode="halfAlpha" operator="equal" allowBlank="1" showInputMessage="1" showErrorMessage="1" errorTitle="文字数エラー" error="正しい登録番号を入力してください。" sqref="AK14:AL28" xr:uid="{26738A58-0103-4C3F-9E9C-2014CE3E0FF8}">
      <formula1>2</formula1>
    </dataValidation>
  </dataValidations>
  <printOptions horizontalCentered="1"/>
  <pageMargins left="0.19685039370078741" right="0.19685039370078741" top="0.43307086614173229" bottom="0" header="0.11811023622047245" footer="0.11811023622047245"/>
  <pageSetup paperSize="9" scale="43" orientation="portrait" r:id="rId1"/>
  <headerFooter>
    <oddHeader>&amp;RVERSION 1.0</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239E-83DF-4833-A543-E9F7371E555F}">
  <sheetPr codeName="Sheet8"/>
  <dimension ref="A1:BG153"/>
  <sheetViews>
    <sheetView showGridLines="0" showZeros="0" view="pageBreakPreview" zoomScale="55" zoomScaleNormal="100" zoomScaleSheetLayoutView="55" workbookViewId="0"/>
  </sheetViews>
  <sheetFormatPr defaultColWidth="9" defaultRowHeight="13.2"/>
  <cols>
    <col min="1" max="2" width="4.33203125" style="7" customWidth="1"/>
    <col min="3" max="6" width="3.44140625" style="7" customWidth="1"/>
    <col min="7" max="8" width="4.33203125" style="7" customWidth="1"/>
    <col min="9" max="9" width="3.44140625" style="7" customWidth="1"/>
    <col min="10" max="10" width="3.88671875" style="7" customWidth="1"/>
    <col min="11" max="15" width="3.44140625" style="7" customWidth="1"/>
    <col min="16" max="16" width="3.88671875" style="7" customWidth="1"/>
    <col min="17" max="18" width="3.44140625" style="7" customWidth="1"/>
    <col min="19" max="29" width="3.88671875" style="7" customWidth="1"/>
    <col min="30" max="33" width="3.6640625" style="7" customWidth="1"/>
    <col min="34" max="34" width="3.88671875" style="7" customWidth="1"/>
    <col min="35" max="39" width="3.6640625" style="7" customWidth="1"/>
    <col min="40" max="40" width="3.88671875" style="7" customWidth="1"/>
    <col min="41" max="85" width="3.6640625" style="7" customWidth="1"/>
    <col min="86" max="16384" width="9" style="7"/>
  </cols>
  <sheetData>
    <row r="1" spans="1:55" ht="18.75" customHeight="1">
      <c r="A1" s="40" t="s">
        <v>159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25"/>
      <c r="AP1" s="25"/>
      <c r="AQ1" s="25"/>
      <c r="AV1" s="211" t="str">
        <f>'様式第13｜完了実績報告書'!$BR$2</f>
        <v>事業番号</v>
      </c>
      <c r="AW1" s="1019">
        <f>'様式第13｜完了実績報告書'!$CA$2</f>
        <v>0</v>
      </c>
      <c r="AX1" s="1019"/>
      <c r="AY1" s="1019"/>
      <c r="AZ1" s="1019"/>
      <c r="BA1" s="1019"/>
      <c r="BB1" s="1019"/>
      <c r="BC1" s="49"/>
    </row>
    <row r="2" spans="1:55" ht="18.75" customHeight="1">
      <c r="AN2" s="3"/>
      <c r="AV2" s="211" t="str">
        <f>'様式第13｜完了実績報告書'!$BZ$3</f>
        <v>補助事業者名</v>
      </c>
      <c r="AW2" s="1019">
        <f>'様式第13｜完了実績報告書'!$BD$15</f>
        <v>0</v>
      </c>
      <c r="AX2" s="1019"/>
      <c r="AY2" s="1019"/>
      <c r="AZ2" s="1019"/>
      <c r="BA2" s="1019"/>
      <c r="BB2" s="1019"/>
      <c r="BC2" s="218"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55" ht="30" customHeight="1">
      <c r="A3" s="1020" t="s">
        <v>203</v>
      </c>
      <c r="B3" s="1020"/>
      <c r="C3" s="1020"/>
      <c r="D3" s="1020"/>
      <c r="E3" s="1020"/>
      <c r="F3" s="1020"/>
      <c r="G3" s="1020"/>
      <c r="H3" s="1020"/>
      <c r="I3" s="1020"/>
      <c r="J3" s="1020"/>
      <c r="K3" s="1020"/>
      <c r="L3" s="1020"/>
      <c r="M3" s="1020"/>
      <c r="N3" s="1020"/>
      <c r="O3" s="1020"/>
      <c r="P3" s="1020"/>
      <c r="Q3" s="1020"/>
      <c r="R3" s="1020"/>
      <c r="S3" s="1020"/>
      <c r="T3" s="1020"/>
      <c r="U3" s="1020"/>
      <c r="V3" s="1020"/>
      <c r="W3" s="1020"/>
      <c r="X3" s="1020"/>
      <c r="Y3" s="1020"/>
      <c r="Z3" s="1020"/>
      <c r="AA3" s="1020"/>
      <c r="AB3" s="1020"/>
      <c r="AC3" s="1020"/>
      <c r="AD3" s="1020"/>
      <c r="AE3" s="1020"/>
      <c r="AF3" s="1020"/>
      <c r="AG3" s="1020"/>
      <c r="AH3" s="1020"/>
      <c r="AI3" s="1020"/>
      <c r="AJ3" s="1020"/>
      <c r="AK3" s="1020"/>
      <c r="AL3" s="1020"/>
      <c r="AM3" s="1020"/>
      <c r="AN3" s="1020"/>
      <c r="AO3" s="1020"/>
      <c r="AP3" s="1020"/>
      <c r="AQ3" s="1020"/>
      <c r="AR3" s="1020"/>
      <c r="AS3" s="1020"/>
      <c r="AT3" s="1020"/>
      <c r="AU3" s="1020"/>
      <c r="AV3" s="1020"/>
      <c r="AW3" s="1020"/>
      <c r="AX3" s="1020"/>
      <c r="AY3" s="1020"/>
      <c r="AZ3" s="1020"/>
      <c r="BA3" s="1020"/>
      <c r="BB3" s="1020"/>
      <c r="BC3" s="1020"/>
    </row>
    <row r="4" spans="1:55" ht="3"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s="238" customFormat="1" ht="21.45" customHeight="1">
      <c r="A5" s="214"/>
      <c r="B5" s="215"/>
      <c r="C5" s="205" t="s">
        <v>137</v>
      </c>
      <c r="D5" s="26"/>
      <c r="E5" s="26"/>
      <c r="F5" s="26"/>
      <c r="G5" s="212"/>
      <c r="H5" s="213"/>
      <c r="I5" s="205" t="s">
        <v>204</v>
      </c>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6"/>
      <c r="AT5" s="236"/>
      <c r="AU5" s="235"/>
      <c r="AV5" s="235"/>
      <c r="AW5" s="236"/>
      <c r="AX5" s="236"/>
      <c r="AY5" s="236"/>
      <c r="AZ5" s="236"/>
      <c r="BA5" s="236"/>
      <c r="BB5" s="236"/>
      <c r="BC5" s="237"/>
    </row>
    <row r="6" spans="1:55" ht="16.95" customHeight="1">
      <c r="A6" s="240"/>
      <c r="B6" s="241"/>
      <c r="C6" s="36"/>
      <c r="D6" s="37"/>
      <c r="E6" s="37"/>
      <c r="F6" s="37"/>
      <c r="G6" s="242"/>
      <c r="H6" s="242"/>
      <c r="I6" s="36"/>
      <c r="J6" s="26"/>
      <c r="K6" s="119"/>
      <c r="L6" s="119"/>
      <c r="M6" s="119"/>
      <c r="N6" s="119"/>
      <c r="O6" s="119"/>
      <c r="P6" s="119"/>
      <c r="Q6" s="119"/>
      <c r="R6" s="119"/>
      <c r="S6" s="119"/>
      <c r="T6" s="119"/>
      <c r="U6" s="119"/>
      <c r="V6" s="119"/>
      <c r="W6" s="119"/>
      <c r="X6" s="119"/>
      <c r="Y6" s="119"/>
      <c r="Z6" s="119"/>
      <c r="AA6" s="119"/>
      <c r="AP6" s="41"/>
      <c r="AU6" s="174"/>
      <c r="AV6" s="1021"/>
      <c r="AW6" s="1021"/>
      <c r="AX6" s="24"/>
      <c r="AY6" s="1021"/>
      <c r="AZ6" s="1021"/>
      <c r="BA6" s="463"/>
      <c r="BB6" s="463"/>
      <c r="BC6" s="463"/>
    </row>
    <row r="7" spans="1:55" ht="39" customHeight="1" thickBot="1">
      <c r="A7" s="243" t="s">
        <v>211</v>
      </c>
      <c r="B7" s="15"/>
      <c r="C7" s="16"/>
      <c r="D7" s="16"/>
      <c r="E7" s="16"/>
      <c r="F7" s="16"/>
      <c r="G7" s="16"/>
      <c r="H7" s="16"/>
      <c r="I7" s="16"/>
      <c r="J7" s="16"/>
      <c r="K7" s="16"/>
      <c r="L7" s="16"/>
      <c r="M7" s="16"/>
      <c r="N7" s="16"/>
      <c r="O7" s="16"/>
      <c r="P7" s="16"/>
      <c r="Q7" s="17"/>
      <c r="R7" s="17"/>
      <c r="S7" s="17"/>
      <c r="T7" s="17"/>
      <c r="U7" s="16"/>
      <c r="V7" s="16"/>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5" ht="28.5" customHeight="1" thickBot="1">
      <c r="A8" s="1015" t="s">
        <v>73</v>
      </c>
      <c r="B8" s="1016"/>
      <c r="C8" s="1016"/>
      <c r="D8" s="1016"/>
      <c r="E8" s="1017" t="s">
        <v>202</v>
      </c>
      <c r="F8" s="1017"/>
      <c r="G8" s="1017"/>
      <c r="H8" s="1017"/>
      <c r="I8" s="1017"/>
      <c r="J8" s="1017"/>
      <c r="K8" s="1017"/>
      <c r="L8" s="1017"/>
      <c r="M8" s="1017"/>
      <c r="N8" s="1018"/>
      <c r="O8" s="120"/>
      <c r="P8" s="120"/>
      <c r="Q8" s="120"/>
      <c r="R8" s="120"/>
      <c r="S8" s="244" t="s">
        <v>213</v>
      </c>
      <c r="T8" s="245"/>
      <c r="U8" s="245"/>
      <c r="V8" s="245"/>
      <c r="W8" s="245"/>
      <c r="X8" s="245"/>
      <c r="Y8" s="245"/>
      <c r="Z8" s="245"/>
      <c r="AA8" s="245"/>
      <c r="AB8" s="246"/>
      <c r="AC8" s="246"/>
      <c r="AD8" s="246"/>
      <c r="AE8" s="246"/>
      <c r="AF8" s="246"/>
      <c r="AG8" s="246"/>
      <c r="AH8" s="246"/>
      <c r="AI8" s="246"/>
      <c r="AJ8" s="246"/>
      <c r="AK8" s="246"/>
      <c r="AL8" s="246"/>
      <c r="AM8" s="246"/>
      <c r="AN8" s="246"/>
      <c r="AO8" s="246"/>
      <c r="AP8" s="246"/>
      <c r="AQ8" s="246"/>
      <c r="AR8" s="246"/>
      <c r="AS8" s="247"/>
      <c r="AT8" s="948" t="s">
        <v>5</v>
      </c>
      <c r="AU8" s="949"/>
      <c r="AV8" s="949"/>
      <c r="AW8" s="949"/>
      <c r="AX8" s="949"/>
      <c r="AY8" s="949"/>
      <c r="AZ8" s="950"/>
      <c r="BA8" s="4"/>
      <c r="BB8" s="17"/>
      <c r="BC8" s="17"/>
    </row>
    <row r="9" spans="1:55" ht="14.25" customHeight="1" thickBot="1">
      <c r="A9" s="40"/>
      <c r="B9" s="15"/>
      <c r="C9" s="16"/>
      <c r="D9" s="16"/>
      <c r="E9" s="16"/>
      <c r="F9" s="16"/>
      <c r="G9" s="16"/>
      <c r="H9" s="16"/>
      <c r="I9" s="16"/>
      <c r="J9" s="16"/>
      <c r="K9" s="16"/>
      <c r="L9" s="16"/>
      <c r="M9" s="16"/>
      <c r="N9" s="16"/>
      <c r="O9" s="16"/>
      <c r="P9" s="16"/>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5"/>
      <c r="AZ9" s="45"/>
      <c r="BA9" s="45"/>
      <c r="BB9" s="45"/>
      <c r="BC9" s="45"/>
    </row>
    <row r="10" spans="1:55" ht="46.5" customHeight="1" thickBot="1">
      <c r="A10" s="1008" t="s">
        <v>214</v>
      </c>
      <c r="B10" s="1009"/>
      <c r="C10" s="1009"/>
      <c r="D10" s="1009"/>
      <c r="E10" s="1009"/>
      <c r="F10" s="1009"/>
      <c r="G10" s="1009"/>
      <c r="H10" s="1009"/>
      <c r="I10" s="1009"/>
      <c r="J10" s="1010"/>
      <c r="K10" s="1011" t="s">
        <v>215</v>
      </c>
      <c r="L10" s="1012"/>
      <c r="M10" s="1012"/>
      <c r="N10" s="1012"/>
      <c r="O10" s="1012"/>
      <c r="P10" s="1012"/>
      <c r="Q10" s="1012"/>
      <c r="R10" s="1012"/>
      <c r="S10" s="1012"/>
      <c r="T10" s="1012"/>
      <c r="U10" s="1012"/>
      <c r="V10" s="1012"/>
      <c r="W10" s="1012"/>
      <c r="X10" s="1013" t="s">
        <v>216</v>
      </c>
      <c r="Y10" s="1012"/>
      <c r="Z10" s="1012"/>
      <c r="AA10" s="1012"/>
      <c r="AB10" s="1012"/>
      <c r="AC10" s="1012"/>
      <c r="AD10" s="1012"/>
      <c r="AE10" s="1013" t="s">
        <v>217</v>
      </c>
      <c r="AF10" s="1012"/>
      <c r="AG10" s="1012"/>
      <c r="AH10" s="1012"/>
      <c r="AI10" s="1012"/>
      <c r="AJ10" s="1014"/>
      <c r="AK10" s="1011" t="s">
        <v>218</v>
      </c>
      <c r="AL10" s="1012"/>
      <c r="AM10" s="1012"/>
      <c r="AN10" s="1012"/>
      <c r="AO10" s="1014"/>
      <c r="AP10" s="1011" t="s">
        <v>219</v>
      </c>
      <c r="AQ10" s="1012"/>
      <c r="AR10" s="1012"/>
      <c r="AS10" s="1014"/>
      <c r="AT10" s="1025" t="s">
        <v>205</v>
      </c>
      <c r="AU10" s="1026"/>
      <c r="AV10" s="1026"/>
      <c r="AW10" s="1026"/>
      <c r="AX10" s="1026"/>
      <c r="AY10" s="1026"/>
      <c r="AZ10" s="1026"/>
      <c r="BA10" s="1026"/>
      <c r="BB10" s="1026"/>
      <c r="BC10" s="1027"/>
    </row>
    <row r="11" spans="1:55" s="30" customFormat="1" ht="37.5" customHeight="1" thickTop="1">
      <c r="A11" s="832"/>
      <c r="B11" s="833"/>
      <c r="C11" s="833"/>
      <c r="D11" s="833"/>
      <c r="E11" s="833"/>
      <c r="F11" s="833"/>
      <c r="G11" s="833"/>
      <c r="H11" s="833"/>
      <c r="I11" s="833"/>
      <c r="J11" s="833"/>
      <c r="K11" s="996"/>
      <c r="L11" s="997"/>
      <c r="M11" s="997"/>
      <c r="N11" s="997"/>
      <c r="O11" s="997"/>
      <c r="P11" s="997"/>
      <c r="Q11" s="997"/>
      <c r="R11" s="997"/>
      <c r="S11" s="997"/>
      <c r="T11" s="997"/>
      <c r="U11" s="997"/>
      <c r="V11" s="997"/>
      <c r="W11" s="997"/>
      <c r="X11" s="998"/>
      <c r="Y11" s="999"/>
      <c r="Z11" s="999"/>
      <c r="AA11" s="999"/>
      <c r="AB11" s="999"/>
      <c r="AC11" s="999"/>
      <c r="AD11" s="999"/>
      <c r="AE11" s="998"/>
      <c r="AF11" s="999"/>
      <c r="AG11" s="999"/>
      <c r="AH11" s="999"/>
      <c r="AI11" s="999"/>
      <c r="AJ11" s="1000"/>
      <c r="AK11" s="1001"/>
      <c r="AL11" s="999"/>
      <c r="AM11" s="999"/>
      <c r="AN11" s="999"/>
      <c r="AO11" s="1000"/>
      <c r="AP11" s="1028"/>
      <c r="AQ11" s="1028"/>
      <c r="AR11" s="1028"/>
      <c r="AS11" s="1029"/>
      <c r="AT11" s="1030"/>
      <c r="AU11" s="1031"/>
      <c r="AV11" s="1031"/>
      <c r="AW11" s="1031"/>
      <c r="AX11" s="1031"/>
      <c r="AY11" s="1031"/>
      <c r="AZ11" s="1031"/>
      <c r="BA11" s="1031"/>
      <c r="BB11" s="1031"/>
      <c r="BC11" s="1032"/>
    </row>
    <row r="12" spans="1:55" s="30" customFormat="1" ht="37.5" customHeight="1">
      <c r="A12" s="791"/>
      <c r="B12" s="792"/>
      <c r="C12" s="792"/>
      <c r="D12" s="792"/>
      <c r="E12" s="792"/>
      <c r="F12" s="792"/>
      <c r="G12" s="792"/>
      <c r="H12" s="792"/>
      <c r="I12" s="792"/>
      <c r="J12" s="792"/>
      <c r="K12" s="1002"/>
      <c r="L12" s="1003"/>
      <c r="M12" s="1003"/>
      <c r="N12" s="1003"/>
      <c r="O12" s="1003"/>
      <c r="P12" s="1003"/>
      <c r="Q12" s="1003"/>
      <c r="R12" s="1003"/>
      <c r="S12" s="1003"/>
      <c r="T12" s="1003"/>
      <c r="U12" s="1003"/>
      <c r="V12" s="1003"/>
      <c r="W12" s="1003"/>
      <c r="X12" s="1004"/>
      <c r="Y12" s="1005"/>
      <c r="Z12" s="1005"/>
      <c r="AA12" s="1005"/>
      <c r="AB12" s="1005"/>
      <c r="AC12" s="1005"/>
      <c r="AD12" s="1005"/>
      <c r="AE12" s="1004"/>
      <c r="AF12" s="1005"/>
      <c r="AG12" s="1005"/>
      <c r="AH12" s="1005"/>
      <c r="AI12" s="1005"/>
      <c r="AJ12" s="1007"/>
      <c r="AK12" s="1006"/>
      <c r="AL12" s="1005"/>
      <c r="AM12" s="1005"/>
      <c r="AN12" s="1005"/>
      <c r="AO12" s="1007"/>
      <c r="AP12" s="1033"/>
      <c r="AQ12" s="1034"/>
      <c r="AR12" s="1034"/>
      <c r="AS12" s="1035"/>
      <c r="AT12" s="1022"/>
      <c r="AU12" s="1023"/>
      <c r="AV12" s="1023"/>
      <c r="AW12" s="1023"/>
      <c r="AX12" s="1023"/>
      <c r="AY12" s="1023"/>
      <c r="AZ12" s="1023"/>
      <c r="BA12" s="1023"/>
      <c r="BB12" s="1023"/>
      <c r="BC12" s="1024"/>
    </row>
    <row r="13" spans="1:55" s="30" customFormat="1" ht="37.5" customHeight="1" thickBot="1">
      <c r="A13" s="1042"/>
      <c r="B13" s="1043"/>
      <c r="C13" s="1043"/>
      <c r="D13" s="1043"/>
      <c r="E13" s="1043"/>
      <c r="F13" s="1043"/>
      <c r="G13" s="1043"/>
      <c r="H13" s="1043"/>
      <c r="I13" s="1043"/>
      <c r="J13" s="1043"/>
      <c r="K13" s="1044"/>
      <c r="L13" s="1045"/>
      <c r="M13" s="1045"/>
      <c r="N13" s="1045"/>
      <c r="O13" s="1045"/>
      <c r="P13" s="1045"/>
      <c r="Q13" s="1045"/>
      <c r="R13" s="1045"/>
      <c r="S13" s="1045"/>
      <c r="T13" s="1045"/>
      <c r="U13" s="1045"/>
      <c r="V13" s="1045"/>
      <c r="W13" s="1045"/>
      <c r="X13" s="1046"/>
      <c r="Y13" s="1047"/>
      <c r="Z13" s="1047"/>
      <c r="AA13" s="1047"/>
      <c r="AB13" s="1047"/>
      <c r="AC13" s="1047"/>
      <c r="AD13" s="1047"/>
      <c r="AE13" s="1046"/>
      <c r="AF13" s="1047"/>
      <c r="AG13" s="1047"/>
      <c r="AH13" s="1047"/>
      <c r="AI13" s="1047"/>
      <c r="AJ13" s="1049"/>
      <c r="AK13" s="1048"/>
      <c r="AL13" s="1047"/>
      <c r="AM13" s="1047"/>
      <c r="AN13" s="1047"/>
      <c r="AO13" s="1049"/>
      <c r="AP13" s="1039"/>
      <c r="AQ13" s="1040"/>
      <c r="AR13" s="1040"/>
      <c r="AS13" s="1041"/>
      <c r="AT13" s="1036"/>
      <c r="AU13" s="1037"/>
      <c r="AV13" s="1037"/>
      <c r="AW13" s="1037"/>
      <c r="AX13" s="1037"/>
      <c r="AY13" s="1037"/>
      <c r="AZ13" s="1037"/>
      <c r="BA13" s="1037"/>
      <c r="BB13" s="1037"/>
      <c r="BC13" s="1038"/>
    </row>
    <row r="14" spans="1:55" ht="37.5" customHeight="1" thickTop="1" thickBot="1">
      <c r="A14" s="1050" t="s">
        <v>72</v>
      </c>
      <c r="B14" s="1051"/>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c r="AI14" s="1051"/>
      <c r="AJ14" s="1051"/>
      <c r="AK14" s="1051"/>
      <c r="AL14" s="1051"/>
      <c r="AM14" s="1051"/>
      <c r="AN14" s="1051"/>
      <c r="AO14" s="1051"/>
      <c r="AP14" s="1051"/>
      <c r="AQ14" s="1051"/>
      <c r="AR14" s="1051"/>
      <c r="AS14" s="1052"/>
      <c r="AT14" s="1053">
        <f>SUM(AT11:BC13)</f>
        <v>0</v>
      </c>
      <c r="AU14" s="1053"/>
      <c r="AV14" s="1053"/>
      <c r="AW14" s="1053"/>
      <c r="AX14" s="1053"/>
      <c r="AY14" s="1053"/>
      <c r="AZ14" s="1053"/>
      <c r="BA14" s="1053"/>
      <c r="BB14" s="1053"/>
      <c r="BC14" s="1054"/>
    </row>
    <row r="15" spans="1:55" s="4" customFormat="1" ht="15.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row>
    <row r="16" spans="1:55" s="4" customFormat="1" ht="3.7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43"/>
      <c r="AZ16" s="43"/>
      <c r="BA16" s="43"/>
      <c r="BB16" s="43"/>
      <c r="BC16" s="43"/>
    </row>
    <row r="17" spans="1:55" ht="31.5" customHeight="1" thickBo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42"/>
      <c r="AC17" s="21"/>
      <c r="AD17" s="21"/>
      <c r="AE17" s="21"/>
      <c r="AF17" s="21"/>
      <c r="AG17" s="21"/>
      <c r="AH17" s="21"/>
      <c r="AI17" s="21"/>
      <c r="AJ17" s="21"/>
      <c r="AK17" s="21"/>
      <c r="AL17" s="21"/>
      <c r="AO17" s="42" t="s">
        <v>97</v>
      </c>
      <c r="AP17" s="21"/>
      <c r="AQ17" s="21"/>
      <c r="AR17" s="122"/>
      <c r="AS17" s="122"/>
      <c r="AT17" s="122"/>
      <c r="AU17" s="122"/>
      <c r="AV17" s="122"/>
      <c r="AW17" s="122"/>
      <c r="AX17" s="122"/>
      <c r="AY17" s="122"/>
      <c r="AZ17" s="35"/>
      <c r="BA17" s="35"/>
      <c r="BB17" s="123"/>
      <c r="BC17" s="123"/>
    </row>
    <row r="18" spans="1:55" ht="63" customHeight="1" thickBo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1055"/>
      <c r="AC18" s="1055"/>
      <c r="AD18" s="1055"/>
      <c r="AE18" s="1055"/>
      <c r="AF18" s="1055"/>
      <c r="AG18" s="1055"/>
      <c r="AH18" s="1055"/>
      <c r="AI18" s="1055"/>
      <c r="AJ18" s="1055"/>
      <c r="AK18" s="1055"/>
      <c r="AL18" s="1055"/>
      <c r="AM18" s="1055"/>
      <c r="AN18" s="1055"/>
      <c r="AO18" s="1056" t="s">
        <v>206</v>
      </c>
      <c r="AP18" s="1057"/>
      <c r="AQ18" s="1057"/>
      <c r="AR18" s="1057"/>
      <c r="AS18" s="1057"/>
      <c r="AT18" s="1057"/>
      <c r="AU18" s="1057"/>
      <c r="AV18" s="1057"/>
      <c r="AW18" s="1057"/>
      <c r="AX18" s="1057"/>
      <c r="AY18" s="1057"/>
      <c r="AZ18" s="1057"/>
      <c r="BA18" s="1057"/>
      <c r="BB18" s="1057"/>
      <c r="BC18" s="1058"/>
    </row>
    <row r="19" spans="1:55" ht="41.25" customHeight="1" thickTop="1" thickBo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1059"/>
      <c r="AC19" s="1059"/>
      <c r="AD19" s="1059"/>
      <c r="AE19" s="1059"/>
      <c r="AF19" s="1059"/>
      <c r="AG19" s="1059"/>
      <c r="AH19" s="1059"/>
      <c r="AI19" s="1059"/>
      <c r="AJ19" s="1059"/>
      <c r="AK19" s="1059"/>
      <c r="AL19" s="1059"/>
      <c r="AM19" s="1059"/>
      <c r="AN19" s="122"/>
      <c r="AO19" s="1060">
        <f>IF(AT14="", "", MIN(AT14,150000))</f>
        <v>0</v>
      </c>
      <c r="AP19" s="900"/>
      <c r="AQ19" s="900"/>
      <c r="AR19" s="900"/>
      <c r="AS19" s="900"/>
      <c r="AT19" s="900"/>
      <c r="AU19" s="900"/>
      <c r="AV19" s="900"/>
      <c r="AW19" s="900"/>
      <c r="AX19" s="900"/>
      <c r="AY19" s="900"/>
      <c r="AZ19" s="900"/>
      <c r="BA19" s="900"/>
      <c r="BB19" s="900"/>
      <c r="BC19" s="156" t="s">
        <v>0</v>
      </c>
    </row>
    <row r="20" spans="1:55" ht="13.5" customHeight="1">
      <c r="A20" s="40"/>
      <c r="B20" s="15"/>
      <c r="C20" s="16"/>
      <c r="D20" s="16"/>
      <c r="E20" s="16"/>
      <c r="F20" s="16"/>
      <c r="G20" s="16"/>
      <c r="H20" s="16"/>
      <c r="I20" s="16"/>
      <c r="J20" s="16"/>
      <c r="K20" s="16"/>
      <c r="L20" s="16"/>
      <c r="M20" s="16"/>
      <c r="N20" s="16"/>
      <c r="O20" s="16"/>
      <c r="P20" s="16"/>
      <c r="Q20" s="17"/>
      <c r="R20" s="17"/>
      <c r="S20" s="17"/>
      <c r="T20" s="17"/>
      <c r="U20" s="16"/>
      <c r="V20" s="16"/>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5" ht="13.5" customHeight="1">
      <c r="A21" s="40"/>
      <c r="B21" s="15"/>
      <c r="C21" s="16"/>
      <c r="D21" s="16"/>
      <c r="E21" s="16"/>
      <c r="F21" s="16"/>
      <c r="G21" s="16"/>
      <c r="H21" s="16"/>
      <c r="I21" s="16"/>
      <c r="J21" s="16"/>
      <c r="K21" s="16"/>
      <c r="L21" s="16"/>
      <c r="M21" s="16"/>
      <c r="N21" s="16"/>
      <c r="O21" s="16"/>
      <c r="P21" s="16"/>
      <c r="Q21" s="17"/>
      <c r="R21" s="17"/>
      <c r="S21" s="17"/>
      <c r="T21" s="17"/>
      <c r="U21" s="16"/>
      <c r="V21" s="16"/>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5" ht="13.5" customHeight="1">
      <c r="A22" s="40"/>
      <c r="B22" s="15"/>
      <c r="C22" s="16"/>
      <c r="D22" s="16"/>
      <c r="E22" s="16"/>
      <c r="F22" s="16"/>
      <c r="G22" s="16"/>
      <c r="H22" s="16"/>
      <c r="I22" s="16"/>
      <c r="J22" s="16"/>
      <c r="K22" s="16"/>
      <c r="L22" s="16"/>
      <c r="M22" s="16"/>
      <c r="N22" s="16"/>
      <c r="O22" s="16"/>
      <c r="P22" s="16"/>
      <c r="Q22" s="17"/>
      <c r="R22" s="17"/>
      <c r="S22" s="17"/>
      <c r="T22" s="17"/>
      <c r="U22" s="16"/>
      <c r="V22" s="16"/>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5" ht="13.5" customHeight="1">
      <c r="A23" s="40"/>
      <c r="B23" s="15"/>
      <c r="C23" s="16"/>
      <c r="D23" s="16"/>
      <c r="E23" s="16"/>
      <c r="F23" s="16"/>
      <c r="G23" s="16"/>
      <c r="H23" s="16"/>
      <c r="I23" s="16"/>
      <c r="J23" s="16"/>
      <c r="K23" s="16"/>
      <c r="L23" s="16"/>
      <c r="M23" s="16"/>
      <c r="N23" s="16"/>
      <c r="O23" s="16"/>
      <c r="P23" s="16"/>
      <c r="Q23" s="17"/>
      <c r="R23" s="17"/>
      <c r="S23" s="17"/>
      <c r="T23" s="17"/>
      <c r="U23" s="16"/>
      <c r="V23" s="16"/>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pans="1:55" ht="13.5" customHeight="1">
      <c r="A24" s="40"/>
      <c r="B24" s="15"/>
      <c r="C24" s="16"/>
      <c r="D24" s="16"/>
      <c r="E24" s="16"/>
      <c r="F24" s="16"/>
      <c r="G24" s="16"/>
      <c r="H24" s="16"/>
      <c r="I24" s="16"/>
      <c r="J24" s="16"/>
      <c r="K24" s="16"/>
      <c r="L24" s="16"/>
      <c r="M24" s="16"/>
      <c r="N24" s="16"/>
      <c r="O24" s="16"/>
      <c r="P24" s="16"/>
      <c r="Q24" s="17"/>
      <c r="R24" s="17"/>
      <c r="S24" s="17"/>
      <c r="T24" s="17"/>
      <c r="U24" s="16"/>
      <c r="V24" s="16"/>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1:55" ht="13.5" customHeight="1">
      <c r="A25" s="40"/>
      <c r="B25" s="15"/>
      <c r="C25" s="16"/>
      <c r="D25" s="16"/>
      <c r="E25" s="16"/>
      <c r="F25" s="16"/>
      <c r="G25" s="16"/>
      <c r="H25" s="16"/>
      <c r="I25" s="16"/>
      <c r="J25" s="16"/>
      <c r="K25" s="16"/>
      <c r="L25" s="16"/>
      <c r="M25" s="16"/>
      <c r="N25" s="16"/>
      <c r="O25" s="16"/>
      <c r="P25" s="16"/>
      <c r="Q25" s="17"/>
      <c r="R25" s="17"/>
      <c r="S25" s="17"/>
      <c r="T25" s="17"/>
      <c r="U25" s="16"/>
      <c r="V25" s="16"/>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5" ht="13.5" customHeight="1">
      <c r="A26" s="40"/>
      <c r="B26" s="15"/>
      <c r="C26" s="16"/>
      <c r="D26" s="16"/>
      <c r="E26" s="16"/>
      <c r="F26" s="16"/>
      <c r="G26" s="16"/>
      <c r="H26" s="16"/>
      <c r="I26" s="16"/>
      <c r="J26" s="16"/>
      <c r="K26" s="16"/>
      <c r="L26" s="16"/>
      <c r="M26" s="16"/>
      <c r="N26" s="16"/>
      <c r="O26" s="16"/>
      <c r="P26" s="16"/>
      <c r="Q26" s="17"/>
      <c r="R26" s="17"/>
      <c r="S26" s="17"/>
      <c r="T26" s="17"/>
      <c r="U26" s="16"/>
      <c r="V26" s="16"/>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5" ht="13.5" customHeight="1">
      <c r="A27" s="40"/>
      <c r="B27" s="15"/>
      <c r="C27" s="16"/>
      <c r="D27" s="16"/>
      <c r="E27" s="16"/>
      <c r="F27" s="16"/>
      <c r="G27" s="16"/>
      <c r="H27" s="16"/>
      <c r="I27" s="16"/>
      <c r="J27" s="16"/>
      <c r="K27" s="16"/>
      <c r="L27" s="16"/>
      <c r="M27" s="16"/>
      <c r="N27" s="16"/>
      <c r="O27" s="16"/>
      <c r="P27" s="16"/>
      <c r="Q27" s="17"/>
      <c r="R27" s="17"/>
      <c r="S27" s="17"/>
      <c r="T27" s="17"/>
      <c r="U27" s="16"/>
      <c r="V27" s="16"/>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row>
    <row r="28" spans="1:55" ht="13.5" customHeight="1">
      <c r="A28" s="40"/>
      <c r="B28" s="15"/>
      <c r="C28" s="16"/>
      <c r="D28" s="16"/>
      <c r="E28" s="16"/>
      <c r="F28" s="16"/>
      <c r="G28" s="16"/>
      <c r="H28" s="16"/>
      <c r="I28" s="16"/>
      <c r="J28" s="16"/>
      <c r="K28" s="16"/>
      <c r="L28" s="16"/>
      <c r="M28" s="16"/>
      <c r="N28" s="16"/>
      <c r="O28" s="16"/>
      <c r="P28" s="16"/>
      <c r="Q28" s="17"/>
      <c r="R28" s="17"/>
      <c r="S28" s="17"/>
      <c r="T28" s="17"/>
      <c r="U28" s="16"/>
      <c r="V28" s="16"/>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pans="1:55" ht="13.5" customHeight="1">
      <c r="A29" s="40"/>
      <c r="B29" s="15"/>
      <c r="C29" s="16"/>
      <c r="D29" s="16"/>
      <c r="E29" s="16"/>
      <c r="F29" s="16"/>
      <c r="G29" s="16"/>
      <c r="H29" s="16"/>
      <c r="I29" s="16"/>
      <c r="J29" s="16"/>
      <c r="K29" s="16"/>
      <c r="L29" s="16"/>
      <c r="M29" s="16"/>
      <c r="N29" s="16"/>
      <c r="O29" s="16"/>
      <c r="P29" s="16"/>
      <c r="Q29" s="17"/>
      <c r="R29" s="17"/>
      <c r="S29" s="17"/>
      <c r="T29" s="17"/>
      <c r="U29" s="16"/>
      <c r="V29" s="16"/>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5" ht="13.5" customHeight="1">
      <c r="A30" s="40"/>
      <c r="B30" s="15"/>
      <c r="C30" s="16"/>
      <c r="D30" s="16"/>
      <c r="E30" s="16"/>
      <c r="F30" s="16"/>
      <c r="G30" s="16"/>
      <c r="H30" s="16"/>
      <c r="I30" s="16"/>
      <c r="J30" s="16"/>
      <c r="K30" s="16"/>
      <c r="L30" s="16"/>
      <c r="M30" s="16"/>
      <c r="N30" s="16"/>
      <c r="O30" s="16"/>
      <c r="P30" s="16"/>
      <c r="Q30" s="17"/>
      <c r="R30" s="17"/>
      <c r="S30" s="17"/>
      <c r="T30" s="17"/>
      <c r="U30" s="16"/>
      <c r="V30" s="16"/>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pans="1:55" ht="13.5" customHeight="1">
      <c r="A31" s="40"/>
      <c r="B31" s="15"/>
      <c r="C31" s="16"/>
      <c r="D31" s="16"/>
      <c r="E31" s="16"/>
      <c r="F31" s="16"/>
      <c r="G31" s="16"/>
      <c r="H31" s="16"/>
      <c r="I31" s="16"/>
      <c r="J31" s="16"/>
      <c r="K31" s="16"/>
      <c r="L31" s="16"/>
      <c r="M31" s="16"/>
      <c r="N31" s="16"/>
      <c r="O31" s="16"/>
      <c r="P31" s="16"/>
      <c r="Q31" s="17"/>
      <c r="R31" s="17"/>
      <c r="S31" s="17"/>
      <c r="T31" s="17"/>
      <c r="U31" s="16"/>
      <c r="V31" s="16"/>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pans="1:55" ht="13.5" customHeight="1">
      <c r="A32" s="40"/>
      <c r="B32" s="15"/>
      <c r="C32" s="16"/>
      <c r="D32" s="16"/>
      <c r="E32" s="16"/>
      <c r="F32" s="16"/>
      <c r="G32" s="16"/>
      <c r="H32" s="16"/>
      <c r="I32" s="16"/>
      <c r="J32" s="16"/>
      <c r="K32" s="16"/>
      <c r="L32" s="16"/>
      <c r="M32" s="16"/>
      <c r="N32" s="16"/>
      <c r="O32" s="16"/>
      <c r="P32" s="16"/>
      <c r="Q32" s="17"/>
      <c r="R32" s="17"/>
      <c r="S32" s="17"/>
      <c r="T32" s="17"/>
      <c r="U32" s="16"/>
      <c r="V32" s="16"/>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row>
    <row r="33" spans="1:50" ht="13.5" customHeight="1">
      <c r="A33" s="40"/>
      <c r="B33" s="15"/>
      <c r="C33" s="16"/>
      <c r="D33" s="16"/>
      <c r="E33" s="16"/>
      <c r="F33" s="16"/>
      <c r="G33" s="16"/>
      <c r="H33" s="16"/>
      <c r="I33" s="16"/>
      <c r="J33" s="16"/>
      <c r="K33" s="16"/>
      <c r="L33" s="16"/>
      <c r="M33" s="16"/>
      <c r="N33" s="16"/>
      <c r="O33" s="16"/>
      <c r="P33" s="16"/>
      <c r="Q33" s="17"/>
      <c r="R33" s="17"/>
      <c r="S33" s="17"/>
      <c r="T33" s="17"/>
      <c r="U33" s="16"/>
      <c r="V33" s="16"/>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pans="1:50" ht="13.5" customHeight="1">
      <c r="A34" s="40"/>
      <c r="B34" s="15"/>
      <c r="C34" s="16"/>
      <c r="D34" s="16"/>
      <c r="E34" s="16"/>
      <c r="F34" s="16"/>
      <c r="G34" s="16"/>
      <c r="H34" s="16"/>
      <c r="I34" s="16"/>
      <c r="J34" s="16"/>
      <c r="K34" s="16"/>
      <c r="L34" s="16"/>
      <c r="M34" s="16"/>
      <c r="N34" s="16"/>
      <c r="O34" s="16"/>
      <c r="P34" s="16"/>
      <c r="Q34" s="17"/>
      <c r="R34" s="17"/>
      <c r="S34" s="17"/>
      <c r="T34" s="17"/>
      <c r="U34" s="16"/>
      <c r="V34" s="16"/>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0" ht="13.5" customHeight="1">
      <c r="A35" s="40"/>
      <c r="B35" s="15"/>
      <c r="C35" s="16"/>
      <c r="D35" s="16"/>
      <c r="E35" s="16"/>
      <c r="F35" s="16"/>
      <c r="G35" s="16"/>
      <c r="H35" s="16"/>
      <c r="I35" s="16"/>
      <c r="J35" s="16"/>
      <c r="K35" s="16"/>
      <c r="L35" s="16"/>
      <c r="M35" s="16"/>
      <c r="N35" s="16"/>
      <c r="O35" s="16"/>
      <c r="P35" s="16"/>
      <c r="Q35" s="17"/>
      <c r="R35" s="17"/>
      <c r="S35" s="17"/>
      <c r="T35" s="17"/>
      <c r="U35" s="16"/>
      <c r="V35" s="16"/>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ht="13.5" customHeight="1">
      <c r="A36" s="40"/>
      <c r="B36" s="15"/>
      <c r="C36" s="16"/>
      <c r="D36" s="16"/>
      <c r="E36" s="16"/>
      <c r="F36" s="16"/>
      <c r="G36" s="16"/>
      <c r="H36" s="16"/>
      <c r="I36" s="16"/>
      <c r="J36" s="16"/>
      <c r="K36" s="16"/>
      <c r="L36" s="16"/>
      <c r="M36" s="16"/>
      <c r="N36" s="16"/>
      <c r="O36" s="16"/>
      <c r="P36" s="16"/>
      <c r="Q36" s="17"/>
      <c r="R36" s="17"/>
      <c r="S36" s="17"/>
      <c r="T36" s="17"/>
      <c r="U36" s="16"/>
      <c r="V36" s="16"/>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ht="13.5" customHeight="1">
      <c r="A37" s="40"/>
      <c r="B37" s="15"/>
      <c r="C37" s="16"/>
      <c r="D37" s="16"/>
      <c r="E37" s="16"/>
      <c r="F37" s="16"/>
      <c r="G37" s="16"/>
      <c r="H37" s="16"/>
      <c r="I37" s="16"/>
      <c r="J37" s="16"/>
      <c r="K37" s="16"/>
      <c r="L37" s="16"/>
      <c r="M37" s="16"/>
      <c r="N37" s="16"/>
      <c r="O37" s="16"/>
      <c r="P37" s="16"/>
      <c r="Q37" s="17"/>
      <c r="R37" s="17"/>
      <c r="S37" s="17"/>
      <c r="T37" s="17"/>
      <c r="U37" s="16"/>
      <c r="V37" s="16"/>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ht="13.5" customHeight="1">
      <c r="A38" s="40"/>
      <c r="B38" s="15"/>
      <c r="C38" s="16"/>
      <c r="D38" s="16"/>
      <c r="E38" s="16"/>
      <c r="F38" s="16"/>
      <c r="G38" s="16"/>
      <c r="H38" s="16"/>
      <c r="I38" s="16"/>
      <c r="J38" s="16"/>
      <c r="K38" s="16"/>
      <c r="L38" s="16"/>
      <c r="M38" s="16"/>
      <c r="N38" s="16"/>
      <c r="O38" s="16"/>
      <c r="P38" s="16"/>
      <c r="Q38" s="17"/>
      <c r="R38" s="17"/>
      <c r="S38" s="17"/>
      <c r="T38" s="17"/>
      <c r="U38" s="16"/>
      <c r="V38" s="16"/>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ht="13.5" customHeight="1">
      <c r="A39" s="40"/>
      <c r="B39" s="15"/>
      <c r="C39" s="16"/>
      <c r="D39" s="16"/>
      <c r="E39" s="16"/>
      <c r="F39" s="16"/>
      <c r="G39" s="16"/>
      <c r="H39" s="16"/>
      <c r="I39" s="16"/>
      <c r="J39" s="16"/>
      <c r="K39" s="16"/>
      <c r="L39" s="16"/>
      <c r="M39" s="16"/>
      <c r="N39" s="16"/>
      <c r="O39" s="16"/>
      <c r="P39" s="16"/>
      <c r="Q39" s="17"/>
      <c r="R39" s="17"/>
      <c r="S39" s="17"/>
      <c r="T39" s="17"/>
      <c r="U39" s="16"/>
      <c r="V39" s="16"/>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ht="13.5" customHeight="1">
      <c r="A40" s="40"/>
      <c r="B40" s="15"/>
      <c r="C40" s="16"/>
      <c r="D40" s="16"/>
      <c r="E40" s="16"/>
      <c r="F40" s="16"/>
      <c r="G40" s="16"/>
      <c r="H40" s="16"/>
      <c r="I40" s="16"/>
      <c r="J40" s="16"/>
      <c r="K40" s="16"/>
      <c r="L40" s="16"/>
      <c r="M40" s="16"/>
      <c r="N40" s="16"/>
      <c r="O40" s="16"/>
      <c r="P40" s="16"/>
      <c r="Q40" s="17"/>
      <c r="R40" s="17"/>
      <c r="S40" s="17"/>
      <c r="T40" s="17"/>
      <c r="U40" s="16"/>
      <c r="V40" s="16"/>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0" ht="13.5" customHeight="1">
      <c r="A41" s="40"/>
      <c r="B41" s="15"/>
      <c r="C41" s="16"/>
      <c r="D41" s="16"/>
      <c r="E41" s="16"/>
      <c r="F41" s="16"/>
      <c r="G41" s="16"/>
      <c r="H41" s="16"/>
      <c r="I41" s="16"/>
      <c r="J41" s="16"/>
      <c r="K41" s="16"/>
      <c r="L41" s="16"/>
      <c r="M41" s="16"/>
      <c r="N41" s="16"/>
      <c r="O41" s="16"/>
      <c r="P41" s="16"/>
      <c r="Q41" s="17"/>
      <c r="R41" s="17"/>
      <c r="S41" s="17"/>
      <c r="T41" s="17"/>
      <c r="U41" s="16"/>
      <c r="V41" s="16"/>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row>
    <row r="42" spans="1:50" ht="13.5" customHeight="1">
      <c r="A42" s="28"/>
      <c r="B42" s="28"/>
      <c r="C42" s="29"/>
      <c r="D42" s="29"/>
      <c r="E42" s="29"/>
      <c r="F42" s="29"/>
      <c r="G42" s="29"/>
      <c r="H42" s="29"/>
      <c r="I42" s="29"/>
      <c r="J42" s="29"/>
      <c r="K42" s="29"/>
      <c r="L42" s="29"/>
      <c r="M42" s="29"/>
      <c r="N42" s="29"/>
      <c r="O42" s="29"/>
      <c r="P42" s="29"/>
      <c r="Q42" s="4"/>
      <c r="R42" s="4"/>
      <c r="S42" s="4"/>
      <c r="T42" s="4"/>
      <c r="U42" s="29"/>
      <c r="V42" s="29"/>
      <c r="W42" s="4"/>
      <c r="X42" s="4"/>
      <c r="Y42" s="4"/>
      <c r="Z42" s="4"/>
      <c r="AA42" s="4"/>
      <c r="AB42" s="4"/>
      <c r="AC42" s="4"/>
      <c r="AD42" s="4"/>
      <c r="AE42" s="4"/>
      <c r="AF42" s="4"/>
      <c r="AG42" s="4"/>
      <c r="AH42" s="4"/>
      <c r="AI42" s="4"/>
      <c r="AJ42" s="4"/>
      <c r="AK42" s="4"/>
      <c r="AL42" s="4"/>
      <c r="AM42" s="4"/>
      <c r="AN42" s="4"/>
      <c r="AO42" s="4"/>
      <c r="AP42" s="4"/>
      <c r="AQ42" s="4"/>
      <c r="AR42" s="4"/>
      <c r="AS42" s="4"/>
      <c r="AT42" s="4"/>
    </row>
    <row r="43" spans="1:50" s="4" customFormat="1" ht="13.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43"/>
      <c r="AV43" s="43"/>
      <c r="AW43" s="43"/>
      <c r="AX43" s="43"/>
    </row>
    <row r="44" spans="1:50" s="4" customFormat="1" ht="13.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43"/>
      <c r="AV44" s="43"/>
      <c r="AW44" s="43"/>
      <c r="AX44" s="43"/>
    </row>
    <row r="45" spans="1:50" ht="13.5" customHeight="1"/>
    <row r="46" spans="1:50" ht="13.5" customHeight="1"/>
    <row r="47" spans="1:50" ht="13.5" customHeight="1"/>
    <row r="48" spans="1:50" ht="13.5" customHeight="1"/>
    <row r="49" spans="59:59" ht="13.5" customHeight="1"/>
    <row r="50" spans="59:59" ht="13.5" customHeight="1"/>
    <row r="51" spans="59:59" ht="13.5" customHeight="1"/>
    <row r="52" spans="59:59" ht="13.5" customHeight="1"/>
    <row r="53" spans="59:59" ht="13.5" customHeight="1"/>
    <row r="54" spans="59:59" ht="13.5" customHeight="1"/>
    <row r="55" spans="59:59" ht="13.5" customHeight="1"/>
    <row r="56" spans="59:59" ht="13.5" customHeight="1"/>
    <row r="57" spans="59:59" ht="13.5" customHeight="1">
      <c r="BG57" s="190"/>
    </row>
    <row r="58" spans="59:59" s="30" customFormat="1" ht="13.5" customHeight="1"/>
    <row r="59" spans="59:59" s="4" customFormat="1" ht="13.5" customHeight="1"/>
    <row r="60" spans="59:59" ht="13.5" customHeight="1"/>
    <row r="61" spans="59:59" ht="13.5" customHeight="1"/>
    <row r="62" spans="59:59" ht="13.5" customHeight="1"/>
    <row r="63" spans="59:59" ht="13.5" customHeight="1"/>
    <row r="64" spans="59:59" ht="13.5" customHeight="1"/>
    <row r="65" spans="1:55" ht="13.5" customHeight="1"/>
    <row r="66" spans="1:55" ht="13.5" customHeight="1"/>
    <row r="67" spans="1:55" ht="13.5" customHeight="1"/>
    <row r="68" spans="1:55" ht="13.5" customHeight="1"/>
    <row r="69" spans="1:55" ht="13.5" customHeight="1"/>
    <row r="70" spans="1:55" s="30" customFormat="1" ht="13.5" customHeight="1"/>
    <row r="71" spans="1:55" s="30" customFormat="1" ht="13.5" customHeight="1"/>
    <row r="72" spans="1:55" ht="13.5" customHeight="1"/>
    <row r="73" spans="1:55" ht="13.5" customHeight="1"/>
    <row r="74" spans="1:55" s="4" customFormat="1" ht="13.5" customHeight="1"/>
    <row r="75" spans="1:55" ht="13.5" customHeight="1"/>
    <row r="76" spans="1:55" ht="13.5" customHeight="1"/>
    <row r="77" spans="1:55" ht="13.5" customHeight="1"/>
    <row r="78" spans="1:55" ht="13.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row>
    <row r="79" spans="1:55" ht="13.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row>
    <row r="80" spans="1:55" ht="13.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5"/>
      <c r="AZ80" s="45"/>
      <c r="BA80" s="45"/>
      <c r="BB80" s="45"/>
      <c r="BC80" s="45"/>
    </row>
    <row r="81" spans="1:55" ht="13.5" customHeight="1">
      <c r="A81" s="31"/>
      <c r="B81" s="31"/>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4"/>
      <c r="AZ81" s="4"/>
      <c r="BA81" s="4"/>
      <c r="BB81" s="4"/>
      <c r="BC81" s="4"/>
    </row>
    <row r="82" spans="1:55" ht="13.5" customHeight="1"/>
    <row r="111" spans="1:1">
      <c r="A111" s="190"/>
    </row>
    <row r="153" spans="1:1">
      <c r="A153" s="231">
        <f>SUM(AO19)</f>
        <v>0</v>
      </c>
    </row>
  </sheetData>
  <sheetProtection algorithmName="SHA-512" hashValue="KeSHz+EtN4GswM9R3qrXxyG5JSmQ1u3VPcPbZ60vKGDjwnx+Bp8Bdw3KmVhC/H8iSBl+b/RRmCkanFgJikevlw==" saltValue="tlz+HqsuZ8N2nu0cvPEvxg==" spinCount="100000" sheet="1" objects="1" scenarios="1"/>
  <mergeCells count="43">
    <mergeCell ref="A14:AS14"/>
    <mergeCell ref="AT14:BC14"/>
    <mergeCell ref="AB18:AN18"/>
    <mergeCell ref="AO18:BC18"/>
    <mergeCell ref="AB19:AM19"/>
    <mergeCell ref="AO19:BB19"/>
    <mergeCell ref="AT13:BC13"/>
    <mergeCell ref="AP13:AS13"/>
    <mergeCell ref="A13:J13"/>
    <mergeCell ref="K13:W13"/>
    <mergeCell ref="X13:AD13"/>
    <mergeCell ref="AK13:AO13"/>
    <mergeCell ref="AE13:AJ13"/>
    <mergeCell ref="AT12:BC12"/>
    <mergeCell ref="AP10:AS10"/>
    <mergeCell ref="AT10:BC10"/>
    <mergeCell ref="AP11:AS11"/>
    <mergeCell ref="AT11:BC11"/>
    <mergeCell ref="AP12:AS12"/>
    <mergeCell ref="AW1:BB1"/>
    <mergeCell ref="AW2:BB2"/>
    <mergeCell ref="A3:BC3"/>
    <mergeCell ref="AV6:AW6"/>
    <mergeCell ref="AY6:AZ6"/>
    <mergeCell ref="BA6:BC6"/>
    <mergeCell ref="AT8:AZ8"/>
    <mergeCell ref="A10:J10"/>
    <mergeCell ref="K10:W10"/>
    <mergeCell ref="X10:AD10"/>
    <mergeCell ref="AE10:AJ10"/>
    <mergeCell ref="AK10:AO10"/>
    <mergeCell ref="A8:D8"/>
    <mergeCell ref="E8:N8"/>
    <mergeCell ref="K11:W11"/>
    <mergeCell ref="X11:AD11"/>
    <mergeCell ref="AE11:AJ11"/>
    <mergeCell ref="AK11:AO11"/>
    <mergeCell ref="A12:J12"/>
    <mergeCell ref="K12:W12"/>
    <mergeCell ref="X12:AD12"/>
    <mergeCell ref="AK12:AO12"/>
    <mergeCell ref="A11:J11"/>
    <mergeCell ref="AE12:AJ12"/>
  </mergeCells>
  <phoneticPr fontId="54"/>
  <conditionalFormatting sqref="AT8:AZ8">
    <cfRule type="expression" dxfId="49" priority="1">
      <formula>AND(COUNTA($H$14:$M$28)&gt;0,$AK$10="□")</formula>
    </cfRule>
  </conditionalFormatting>
  <dataValidations count="4">
    <dataValidation imeMode="disabled" allowBlank="1" showInputMessage="1" showErrorMessage="1" sqref="AV6:AW6 AY6:AZ6" xr:uid="{C298E51E-A71D-4C59-8030-2ADED0F3E522}"/>
    <dataValidation type="custom" imeMode="disabled" allowBlank="1" showInputMessage="1" showErrorMessage="1" errorTitle="入力エラー" error="小数点以下第一位を切り捨てで入力して下さい。" sqref="AT11:BC13" xr:uid="{6B5EC12C-4CCD-49D3-BAAE-FCFA7907942E}">
      <formula1>AT11-ROUNDDOWN(AT11,0)=0</formula1>
    </dataValidation>
    <dataValidation type="list" allowBlank="1" showInputMessage="1" showErrorMessage="1" sqref="AT8:AZ8" xr:uid="{E0A0B3A9-FAE8-4825-B5E8-F023F77E32A8}">
      <formula1>"□,■"</formula1>
    </dataValidation>
    <dataValidation type="list" imeMode="disabled" operator="greaterThanOrEqual" allowBlank="1" showInputMessage="1" showErrorMessage="1" errorTitle="入力エラー" error="プルダウンより選択してください。" sqref="AP11:AS13" xr:uid="{21812331-7EA1-4521-A6FB-92673D9B2883}">
      <formula1>"A,B,C"</formula1>
    </dataValidation>
  </dataValidations>
  <printOptions horizontalCentered="1"/>
  <pageMargins left="0.19685039370078741" right="0.19685039370078741" top="0.43307086614173229" bottom="0" header="0.11811023622047245" footer="0.11811023622047245"/>
  <pageSetup paperSize="9" scale="43" orientation="portrait" r:id="rId1"/>
  <headerFooter>
    <oddHeader>&amp;RVERSION 1.0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3F61-E9AA-4E61-A869-299B1A686B3E}">
  <sheetPr codeName="Sheet10"/>
  <dimension ref="A1:BV158"/>
  <sheetViews>
    <sheetView showGridLines="0" showZeros="0" view="pageBreakPreview" zoomScale="55" zoomScaleNormal="75" zoomScaleSheetLayoutView="55" workbookViewId="0"/>
  </sheetViews>
  <sheetFormatPr defaultColWidth="9" defaultRowHeight="13.2"/>
  <cols>
    <col min="1" max="2" width="3.6640625" style="7" customWidth="1"/>
    <col min="3" max="5" width="3.44140625" style="7" customWidth="1"/>
    <col min="6" max="38" width="3.6640625" style="7" customWidth="1"/>
    <col min="39" max="40" width="4.109375" style="7" customWidth="1"/>
    <col min="41" max="43" width="3.44140625" style="7" customWidth="1"/>
    <col min="44" max="45" width="3.6640625" style="7" customWidth="1"/>
    <col min="46" max="51" width="3.44140625" style="7" customWidth="1"/>
    <col min="52" max="65" width="3.6640625" style="7" customWidth="1"/>
    <col min="66" max="74" width="20.6640625" style="7" hidden="1" customWidth="1"/>
    <col min="75" max="85" width="3.6640625" style="7" customWidth="1"/>
    <col min="86" max="16384" width="9" style="7"/>
  </cols>
  <sheetData>
    <row r="1" spans="1:73" ht="19.2">
      <c r="A1" s="40" t="s">
        <v>325</v>
      </c>
      <c r="B1" s="4"/>
      <c r="C1" s="4"/>
      <c r="D1" s="4"/>
      <c r="E1" s="4"/>
      <c r="F1" s="4"/>
      <c r="G1" s="4"/>
      <c r="H1" s="4"/>
      <c r="I1" s="4"/>
      <c r="J1" s="4"/>
      <c r="K1" s="4"/>
      <c r="L1" s="4"/>
      <c r="M1" s="4"/>
      <c r="N1" s="4"/>
      <c r="O1" s="4"/>
      <c r="P1" s="4"/>
      <c r="Q1" s="4"/>
      <c r="R1" s="4"/>
      <c r="S1" s="4"/>
      <c r="T1" s="4"/>
      <c r="U1" s="4"/>
      <c r="V1" s="4"/>
      <c r="W1" s="4"/>
      <c r="X1" s="4"/>
      <c r="Y1" s="4"/>
      <c r="Z1" s="4"/>
      <c r="AA1" s="4"/>
      <c r="AB1" s="4"/>
      <c r="AC1" s="4"/>
      <c r="AD1" s="5"/>
      <c r="AE1" s="5"/>
      <c r="AF1" s="5"/>
      <c r="AG1" s="51"/>
      <c r="AH1" s="51"/>
      <c r="AK1" s="22"/>
      <c r="AL1" s="51"/>
      <c r="AM1" s="51"/>
      <c r="AN1" s="51"/>
      <c r="AO1" s="4"/>
      <c r="AP1" s="4"/>
      <c r="AQ1" s="4"/>
      <c r="AR1" s="51"/>
      <c r="AS1" s="4"/>
      <c r="AT1" s="4"/>
      <c r="AU1" s="4"/>
      <c r="AV1" s="211" t="str">
        <f>'様式第13｜完了実績報告書'!$BR$2</f>
        <v>事業番号</v>
      </c>
      <c r="AW1" s="1019">
        <f>'様式第13｜完了実績報告書'!$CA$2</f>
        <v>0</v>
      </c>
      <c r="AX1" s="1019"/>
      <c r="AY1" s="1019"/>
      <c r="AZ1" s="1019"/>
      <c r="BA1" s="1019"/>
      <c r="BB1" s="1019"/>
      <c r="BC1" s="49"/>
    </row>
    <row r="2" spans="1:73" s="1" customFormat="1" ht="18.75" customHeight="1">
      <c r="A2" s="2"/>
      <c r="B2" s="2"/>
      <c r="AN2" s="117"/>
      <c r="AV2" s="211" t="str">
        <f>'様式第13｜完了実績報告書'!$BZ$3</f>
        <v>補助事業者名</v>
      </c>
      <c r="AW2" s="1019">
        <f>'様式第13｜完了実績報告書'!$BD$15</f>
        <v>0</v>
      </c>
      <c r="AX2" s="1019"/>
      <c r="AY2" s="1019"/>
      <c r="AZ2" s="1019"/>
      <c r="BA2" s="1019"/>
      <c r="BB2" s="1019"/>
      <c r="BC2" s="217" t="str">
        <f>IF(OR('様式第13｜完了実績報告書'!$BD$15&lt;&gt;"",'様式第13｜完了実績報告書'!$AJ$54&lt;&gt;""),'様式第13｜完了実績報告書'!$BD$15&amp;"邸"&amp;RIGHT(TRIM('様式第13｜完了実績報告書'!$N$54&amp;'様式第13｜完了実績報告書'!$Y$54&amp;'様式第13｜完了実績報告書'!$AJ$54),4),"")</f>
        <v/>
      </c>
    </row>
    <row r="3" spans="1:73" ht="30" customHeight="1">
      <c r="A3" s="592" t="s">
        <v>304</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c r="AX3" s="592"/>
      <c r="AY3" s="592"/>
      <c r="AZ3" s="592"/>
      <c r="BA3" s="592"/>
      <c r="BB3" s="592"/>
      <c r="BC3" s="592"/>
    </row>
    <row r="4" spans="1:73" ht="3"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73" ht="21" customHeight="1">
      <c r="A5" s="39" t="s">
        <v>276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9"/>
      <c r="AO5" s="4"/>
      <c r="AP5" s="4"/>
      <c r="AQ5" s="4"/>
      <c r="AR5" s="4"/>
      <c r="AS5" s="4"/>
      <c r="AT5" s="4"/>
      <c r="AU5" s="4"/>
      <c r="AV5" s="4"/>
      <c r="AW5" s="4"/>
      <c r="AX5" s="4"/>
      <c r="AY5" s="4"/>
      <c r="AZ5" s="4"/>
      <c r="BA5" s="4"/>
      <c r="BB5" s="4"/>
      <c r="BC5" s="135" t="s">
        <v>3</v>
      </c>
    </row>
    <row r="6" spans="1:73" ht="21" customHeight="1">
      <c r="A6" s="18"/>
      <c r="B6" s="18"/>
      <c r="C6" s="18"/>
      <c r="D6" s="18"/>
      <c r="E6" s="18"/>
      <c r="F6" s="18"/>
      <c r="G6" s="18"/>
      <c r="H6" s="18"/>
      <c r="I6" s="18"/>
      <c r="J6" s="18"/>
      <c r="K6" s="18"/>
      <c r="L6" s="18"/>
      <c r="M6" s="18"/>
      <c r="N6" s="4"/>
      <c r="O6" s="4"/>
      <c r="P6" s="4"/>
      <c r="Q6" s="4"/>
      <c r="R6" s="4"/>
      <c r="S6" s="4"/>
      <c r="T6" s="4"/>
      <c r="U6" s="4"/>
      <c r="V6" s="4"/>
      <c r="W6" s="4"/>
      <c r="X6" s="4"/>
      <c r="Y6" s="4"/>
      <c r="Z6" s="4"/>
      <c r="AA6" s="4"/>
      <c r="AB6" s="4"/>
      <c r="AC6" s="18"/>
      <c r="AD6" s="18"/>
      <c r="AE6" s="18"/>
      <c r="AF6" s="18"/>
      <c r="AG6" s="18"/>
      <c r="AH6" s="18"/>
      <c r="AI6" s="18"/>
      <c r="AJ6" s="18"/>
      <c r="AK6" s="4"/>
      <c r="AL6" s="4"/>
      <c r="AM6" s="4"/>
      <c r="AN6" s="4"/>
      <c r="AO6" s="4"/>
      <c r="AP6" s="4"/>
      <c r="AQ6" s="4"/>
      <c r="AR6" s="4"/>
      <c r="AS6" s="4"/>
      <c r="AT6" s="4"/>
      <c r="AU6" s="174" t="s">
        <v>39</v>
      </c>
      <c r="AV6" s="1061"/>
      <c r="AW6" s="1061"/>
      <c r="AX6" s="24" t="s">
        <v>123</v>
      </c>
      <c r="AY6" s="1061"/>
      <c r="AZ6" s="1061"/>
      <c r="BA6" s="463" t="s">
        <v>124</v>
      </c>
      <c r="BB6" s="463"/>
      <c r="BC6" s="463"/>
    </row>
    <row r="7" spans="1:73" ht="21" customHeight="1">
      <c r="A7" s="269"/>
      <c r="B7" s="270"/>
      <c r="C7" s="205" t="s">
        <v>137</v>
      </c>
      <c r="D7" s="26"/>
      <c r="E7" s="26"/>
      <c r="F7" s="26"/>
      <c r="G7" s="271"/>
      <c r="H7" s="272"/>
      <c r="I7" s="205" t="s">
        <v>204</v>
      </c>
      <c r="J7" s="26"/>
      <c r="K7" s="4"/>
      <c r="L7" s="186"/>
      <c r="M7" s="186"/>
      <c r="AC7" s="186"/>
      <c r="AD7" s="186"/>
      <c r="AE7" s="186"/>
      <c r="AF7" s="186"/>
      <c r="AG7" s="186"/>
      <c r="AH7" s="186"/>
      <c r="AI7" s="186"/>
      <c r="AJ7" s="186"/>
      <c r="AT7" s="523" t="s">
        <v>120</v>
      </c>
      <c r="AU7" s="523"/>
      <c r="AV7" s="523"/>
      <c r="AW7" s="523"/>
      <c r="AX7" s="523"/>
      <c r="AY7" s="523"/>
      <c r="AZ7" s="523"/>
      <c r="BA7" s="523"/>
      <c r="BB7" s="523"/>
      <c r="BC7" s="523"/>
    </row>
    <row r="8" spans="1:73" ht="15" customHeight="1">
      <c r="A8" s="241"/>
      <c r="B8" s="241"/>
      <c r="C8" s="273"/>
      <c r="D8" s="274"/>
      <c r="E8" s="274"/>
      <c r="F8" s="274"/>
      <c r="G8" s="242"/>
      <c r="H8" s="242"/>
      <c r="I8" s="205"/>
      <c r="J8" s="26"/>
      <c r="K8" s="4"/>
      <c r="L8" s="186"/>
      <c r="M8" s="186"/>
      <c r="AC8" s="186"/>
      <c r="AD8" s="186"/>
      <c r="AE8" s="186"/>
      <c r="AF8" s="186"/>
      <c r="AG8" s="186"/>
      <c r="AH8" s="186"/>
      <c r="AI8" s="186"/>
      <c r="AJ8" s="186"/>
      <c r="AT8" s="523"/>
      <c r="AU8" s="523"/>
      <c r="AV8" s="523"/>
      <c r="AW8" s="523"/>
      <c r="AX8" s="523"/>
      <c r="AY8" s="523"/>
      <c r="AZ8" s="523"/>
      <c r="BA8" s="523"/>
      <c r="BB8" s="523"/>
      <c r="BC8" s="523"/>
    </row>
    <row r="9" spans="1:73" ht="15" customHeight="1">
      <c r="A9" s="241"/>
      <c r="B9" s="241"/>
      <c r="C9" s="273"/>
      <c r="D9" s="274"/>
      <c r="E9" s="274"/>
      <c r="F9" s="274"/>
      <c r="G9" s="242"/>
      <c r="H9" s="242"/>
      <c r="I9" s="205"/>
      <c r="J9" s="26"/>
      <c r="K9" s="4"/>
      <c r="L9" s="186"/>
      <c r="M9" s="186"/>
      <c r="AC9" s="186"/>
      <c r="AD9" s="186"/>
      <c r="AE9" s="186"/>
      <c r="AF9" s="186"/>
      <c r="AG9" s="186"/>
      <c r="AH9" s="186"/>
      <c r="AI9" s="186"/>
      <c r="AJ9" s="186"/>
      <c r="AT9" s="523"/>
      <c r="AU9" s="523"/>
      <c r="AV9" s="523"/>
      <c r="AW9" s="523"/>
      <c r="AX9" s="523"/>
      <c r="AY9" s="523"/>
      <c r="AZ9" s="523"/>
      <c r="BA9" s="523"/>
      <c r="BB9" s="523"/>
      <c r="BC9" s="523"/>
    </row>
    <row r="10" spans="1:73" ht="31.5" customHeight="1" thickBot="1">
      <c r="A10" s="42" t="s">
        <v>305</v>
      </c>
      <c r="B10" s="34"/>
      <c r="C10" s="34"/>
      <c r="D10" s="34"/>
      <c r="E10" s="34"/>
      <c r="F10" s="4"/>
      <c r="G10" s="4"/>
      <c r="H10" s="4"/>
      <c r="I10" s="4"/>
      <c r="J10" s="4"/>
      <c r="K10" s="4"/>
      <c r="L10" s="4"/>
      <c r="M10" s="604" t="str">
        <f>IF(COUNTIF(AM12:AN23,"err")&gt;0,"グレードと一致しない型番があります。登録番号を確認して下さい。","")</f>
        <v/>
      </c>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524"/>
      <c r="AU10" s="524"/>
      <c r="AV10" s="524"/>
      <c r="AW10" s="524"/>
      <c r="AX10" s="524"/>
      <c r="AY10" s="524"/>
      <c r="AZ10" s="524"/>
      <c r="BA10" s="524"/>
      <c r="BB10" s="524"/>
      <c r="BC10" s="524"/>
      <c r="BP10" s="513" t="s">
        <v>68</v>
      </c>
      <c r="BQ10" s="513"/>
      <c r="BR10" s="513" t="s">
        <v>69</v>
      </c>
      <c r="BS10" s="513" t="s">
        <v>70</v>
      </c>
      <c r="BT10" s="1062" t="s">
        <v>306</v>
      </c>
      <c r="BU10" s="1062" t="s">
        <v>307</v>
      </c>
    </row>
    <row r="11" spans="1:73" ht="46.5" customHeight="1" thickBot="1">
      <c r="A11" s="593" t="s">
        <v>15</v>
      </c>
      <c r="B11" s="594"/>
      <c r="C11" s="1063" t="s">
        <v>48</v>
      </c>
      <c r="D11" s="1064"/>
      <c r="E11" s="1065"/>
      <c r="F11" s="1063" t="s">
        <v>11</v>
      </c>
      <c r="G11" s="1064"/>
      <c r="H11" s="1066"/>
      <c r="I11" s="1067" t="s">
        <v>4</v>
      </c>
      <c r="J11" s="1064"/>
      <c r="K11" s="1064"/>
      <c r="L11" s="1066"/>
      <c r="M11" s="1067" t="s">
        <v>194</v>
      </c>
      <c r="N11" s="1064"/>
      <c r="O11" s="1064"/>
      <c r="P11" s="1064"/>
      <c r="Q11" s="1064"/>
      <c r="R11" s="1066"/>
      <c r="S11" s="1067" t="s">
        <v>10</v>
      </c>
      <c r="T11" s="1064"/>
      <c r="U11" s="1064"/>
      <c r="V11" s="1064"/>
      <c r="W11" s="1064"/>
      <c r="X11" s="1064"/>
      <c r="Y11" s="1064"/>
      <c r="Z11" s="1066"/>
      <c r="AA11" s="1067" t="s">
        <v>2</v>
      </c>
      <c r="AB11" s="1064"/>
      <c r="AC11" s="1064"/>
      <c r="AD11" s="1064"/>
      <c r="AE11" s="1064"/>
      <c r="AF11" s="1064"/>
      <c r="AG11" s="1064"/>
      <c r="AH11" s="1064"/>
      <c r="AI11" s="1064"/>
      <c r="AJ11" s="1064"/>
      <c r="AK11" s="1064"/>
      <c r="AL11" s="1066"/>
      <c r="AM11" s="1068" t="s">
        <v>63</v>
      </c>
      <c r="AN11" s="1069"/>
      <c r="AO11" s="1070" t="s">
        <v>16</v>
      </c>
      <c r="AP11" s="1071"/>
      <c r="AQ11" s="1072"/>
      <c r="AR11" s="1073" t="s">
        <v>128</v>
      </c>
      <c r="AS11" s="1074"/>
      <c r="AT11" s="1075" t="s">
        <v>17</v>
      </c>
      <c r="AU11" s="1076"/>
      <c r="AV11" s="1077"/>
      <c r="AW11" s="1075" t="s">
        <v>64</v>
      </c>
      <c r="AX11" s="1076"/>
      <c r="AY11" s="1077"/>
      <c r="AZ11" s="1067" t="s">
        <v>129</v>
      </c>
      <c r="BA11" s="1078"/>
      <c r="BB11" s="1078"/>
      <c r="BC11" s="1079"/>
      <c r="BO11" s="164" t="s">
        <v>55</v>
      </c>
      <c r="BP11" s="147" t="s">
        <v>308</v>
      </c>
      <c r="BQ11" s="147" t="s">
        <v>309</v>
      </c>
      <c r="BR11" s="513"/>
      <c r="BS11" s="513"/>
      <c r="BT11" s="513"/>
      <c r="BU11" s="513"/>
    </row>
    <row r="12" spans="1:73" s="20" customFormat="1" ht="34.5" customHeight="1" thickTop="1">
      <c r="A12" s="620" t="s">
        <v>68</v>
      </c>
      <c r="B12" s="621"/>
      <c r="C12" s="626"/>
      <c r="D12" s="627"/>
      <c r="E12" s="627"/>
      <c r="F12" s="577" t="s">
        <v>65</v>
      </c>
      <c r="G12" s="578"/>
      <c r="H12" s="579"/>
      <c r="I12" s="560"/>
      <c r="J12" s="561"/>
      <c r="K12" s="561"/>
      <c r="L12" s="562"/>
      <c r="M12" s="560"/>
      <c r="N12" s="561"/>
      <c r="O12" s="561"/>
      <c r="P12" s="561"/>
      <c r="Q12" s="561"/>
      <c r="R12" s="562"/>
      <c r="S12" s="580"/>
      <c r="T12" s="581"/>
      <c r="U12" s="581"/>
      <c r="V12" s="581"/>
      <c r="W12" s="581"/>
      <c r="X12" s="581"/>
      <c r="Y12" s="581"/>
      <c r="Z12" s="582"/>
      <c r="AA12" s="580"/>
      <c r="AB12" s="581"/>
      <c r="AC12" s="581"/>
      <c r="AD12" s="581"/>
      <c r="AE12" s="581"/>
      <c r="AF12" s="581"/>
      <c r="AG12" s="581"/>
      <c r="AH12" s="581"/>
      <c r="AI12" s="581"/>
      <c r="AJ12" s="581"/>
      <c r="AK12" s="581"/>
      <c r="AL12" s="582"/>
      <c r="AM12" s="628" t="str">
        <f t="shared" ref="AM12:AM15" si="0">IF(M12="","",IF(AND(LEFT(M12,1)&amp;RIGHT(M12,1)&lt;&gt;"D1",LEFT(M12,1)&amp;RIGHT(M12,1)&lt;&gt;"D2",LEFT(M12,1)&amp;RIGHT(M12,1)&lt;&gt;"D3",LEFT(M12,1)&amp;RIGHT(M12,1)&lt;&gt;"D4"),"err",LEFT(M12,1)&amp;RIGHT(M12,1)))</f>
        <v/>
      </c>
      <c r="AN12" s="629"/>
      <c r="AO12" s="572"/>
      <c r="AP12" s="573"/>
      <c r="AQ12" s="574"/>
      <c r="AR12" s="575"/>
      <c r="AS12" s="576"/>
      <c r="AT12" s="539" t="str">
        <f t="shared" ref="AT12:AT23" si="1">IF(AND(AO12&lt;&gt;"",AR12&lt;&gt;""),ROUNDDOWN(((AR12/AO12)/1000),1),"")</f>
        <v/>
      </c>
      <c r="AU12" s="540"/>
      <c r="AV12" s="541"/>
      <c r="AW12" s="681" t="str">
        <f>IF(AT12="","",SUM(AT12:AV13))</f>
        <v/>
      </c>
      <c r="AX12" s="682"/>
      <c r="AY12" s="683"/>
      <c r="AZ12" s="527"/>
      <c r="BA12" s="528"/>
      <c r="BB12" s="528"/>
      <c r="BC12" s="194" t="s">
        <v>66</v>
      </c>
      <c r="BO12" s="165" t="s">
        <v>56</v>
      </c>
      <c r="BP12" s="146">
        <v>7000</v>
      </c>
      <c r="BQ12" s="146">
        <v>6000</v>
      </c>
      <c r="BR12" s="146">
        <v>8000</v>
      </c>
      <c r="BS12" s="146">
        <v>8500</v>
      </c>
      <c r="BT12" s="146">
        <v>6000</v>
      </c>
      <c r="BU12" s="146">
        <v>6000</v>
      </c>
    </row>
    <row r="13" spans="1:73" s="20" customFormat="1" ht="35.1" customHeight="1">
      <c r="A13" s="622"/>
      <c r="B13" s="623"/>
      <c r="C13" s="612"/>
      <c r="D13" s="613"/>
      <c r="E13" s="613"/>
      <c r="F13" s="566" t="s">
        <v>67</v>
      </c>
      <c r="G13" s="567"/>
      <c r="H13" s="568"/>
      <c r="I13" s="583"/>
      <c r="J13" s="584"/>
      <c r="K13" s="584"/>
      <c r="L13" s="585"/>
      <c r="M13" s="583"/>
      <c r="N13" s="584"/>
      <c r="O13" s="584"/>
      <c r="P13" s="584"/>
      <c r="Q13" s="584"/>
      <c r="R13" s="585"/>
      <c r="S13" s="586"/>
      <c r="T13" s="587"/>
      <c r="U13" s="587"/>
      <c r="V13" s="587"/>
      <c r="W13" s="587"/>
      <c r="X13" s="587"/>
      <c r="Y13" s="587"/>
      <c r="Z13" s="588"/>
      <c r="AA13" s="586"/>
      <c r="AB13" s="587"/>
      <c r="AC13" s="587"/>
      <c r="AD13" s="587"/>
      <c r="AE13" s="587"/>
      <c r="AF13" s="587"/>
      <c r="AG13" s="587"/>
      <c r="AH13" s="587"/>
      <c r="AI13" s="587"/>
      <c r="AJ13" s="587"/>
      <c r="AK13" s="587"/>
      <c r="AL13" s="588"/>
      <c r="AM13" s="558" t="str">
        <f t="shared" si="0"/>
        <v/>
      </c>
      <c r="AN13" s="559"/>
      <c r="AO13" s="552"/>
      <c r="AP13" s="553"/>
      <c r="AQ13" s="554"/>
      <c r="AR13" s="545"/>
      <c r="AS13" s="546"/>
      <c r="AT13" s="542" t="str">
        <f t="shared" si="1"/>
        <v/>
      </c>
      <c r="AU13" s="543"/>
      <c r="AV13" s="544"/>
      <c r="AW13" s="534"/>
      <c r="AX13" s="535"/>
      <c r="AY13" s="536"/>
      <c r="AZ13" s="525"/>
      <c r="BA13" s="526"/>
      <c r="BB13" s="526"/>
      <c r="BC13" s="195" t="s">
        <v>66</v>
      </c>
      <c r="BO13" s="165" t="s">
        <v>57</v>
      </c>
      <c r="BP13" s="146">
        <v>6000</v>
      </c>
      <c r="BQ13" s="146">
        <v>5000</v>
      </c>
      <c r="BR13" s="146">
        <v>7000</v>
      </c>
      <c r="BS13" s="146">
        <v>7500</v>
      </c>
      <c r="BT13" s="146">
        <v>5000</v>
      </c>
      <c r="BU13" s="146">
        <v>5000</v>
      </c>
    </row>
    <row r="14" spans="1:73" s="20" customFormat="1" ht="35.1" customHeight="1">
      <c r="A14" s="622"/>
      <c r="B14" s="623"/>
      <c r="C14" s="610"/>
      <c r="D14" s="611"/>
      <c r="E14" s="611"/>
      <c r="F14" s="563" t="s">
        <v>65</v>
      </c>
      <c r="G14" s="564"/>
      <c r="H14" s="565"/>
      <c r="I14" s="569"/>
      <c r="J14" s="570"/>
      <c r="K14" s="570"/>
      <c r="L14" s="571"/>
      <c r="M14" s="569"/>
      <c r="N14" s="570"/>
      <c r="O14" s="570"/>
      <c r="P14" s="570"/>
      <c r="Q14" s="570"/>
      <c r="R14" s="571"/>
      <c r="S14" s="589"/>
      <c r="T14" s="590"/>
      <c r="U14" s="590"/>
      <c r="V14" s="590"/>
      <c r="W14" s="590"/>
      <c r="X14" s="590"/>
      <c r="Y14" s="590"/>
      <c r="Z14" s="591"/>
      <c r="AA14" s="589"/>
      <c r="AB14" s="590"/>
      <c r="AC14" s="590"/>
      <c r="AD14" s="590"/>
      <c r="AE14" s="590"/>
      <c r="AF14" s="590"/>
      <c r="AG14" s="590"/>
      <c r="AH14" s="590"/>
      <c r="AI14" s="590"/>
      <c r="AJ14" s="590"/>
      <c r="AK14" s="590"/>
      <c r="AL14" s="591"/>
      <c r="AM14" s="550" t="str">
        <f t="shared" si="0"/>
        <v/>
      </c>
      <c r="AN14" s="551"/>
      <c r="AO14" s="555"/>
      <c r="AP14" s="556"/>
      <c r="AQ14" s="557"/>
      <c r="AR14" s="537"/>
      <c r="AS14" s="538"/>
      <c r="AT14" s="547" t="str">
        <f t="shared" si="1"/>
        <v/>
      </c>
      <c r="AU14" s="548"/>
      <c r="AV14" s="549"/>
      <c r="AW14" s="531" t="str">
        <f>IF(AT14="","",SUM(AT14:AV15))</f>
        <v/>
      </c>
      <c r="AX14" s="532"/>
      <c r="AY14" s="533"/>
      <c r="AZ14" s="529"/>
      <c r="BA14" s="530"/>
      <c r="BB14" s="530"/>
      <c r="BC14" s="197" t="s">
        <v>66</v>
      </c>
      <c r="BO14" s="165" t="s">
        <v>310</v>
      </c>
      <c r="BP14" s="146">
        <v>5000</v>
      </c>
      <c r="BQ14" s="146">
        <v>4000</v>
      </c>
      <c r="BR14" s="146">
        <v>6000</v>
      </c>
      <c r="BS14" s="146">
        <v>6500</v>
      </c>
      <c r="BT14" s="146">
        <v>4000</v>
      </c>
      <c r="BU14" s="146">
        <v>4000</v>
      </c>
    </row>
    <row r="15" spans="1:73" s="20" customFormat="1" ht="35.1" customHeight="1">
      <c r="A15" s="624"/>
      <c r="B15" s="625"/>
      <c r="C15" s="612"/>
      <c r="D15" s="613"/>
      <c r="E15" s="613"/>
      <c r="F15" s="566" t="s">
        <v>67</v>
      </c>
      <c r="G15" s="567"/>
      <c r="H15" s="568"/>
      <c r="I15" s="583"/>
      <c r="J15" s="584"/>
      <c r="K15" s="584"/>
      <c r="L15" s="585"/>
      <c r="M15" s="583"/>
      <c r="N15" s="584"/>
      <c r="O15" s="584"/>
      <c r="P15" s="584"/>
      <c r="Q15" s="584"/>
      <c r="R15" s="585"/>
      <c r="S15" s="586"/>
      <c r="T15" s="587"/>
      <c r="U15" s="587"/>
      <c r="V15" s="587"/>
      <c r="W15" s="587"/>
      <c r="X15" s="587"/>
      <c r="Y15" s="587"/>
      <c r="Z15" s="588"/>
      <c r="AA15" s="586"/>
      <c r="AB15" s="587"/>
      <c r="AC15" s="587"/>
      <c r="AD15" s="587"/>
      <c r="AE15" s="587"/>
      <c r="AF15" s="587"/>
      <c r="AG15" s="587"/>
      <c r="AH15" s="587"/>
      <c r="AI15" s="587"/>
      <c r="AJ15" s="587"/>
      <c r="AK15" s="587"/>
      <c r="AL15" s="588"/>
      <c r="AM15" s="558" t="str">
        <f t="shared" si="0"/>
        <v/>
      </c>
      <c r="AN15" s="559"/>
      <c r="AO15" s="552"/>
      <c r="AP15" s="553"/>
      <c r="AQ15" s="554"/>
      <c r="AR15" s="545"/>
      <c r="AS15" s="546"/>
      <c r="AT15" s="542" t="str">
        <f t="shared" si="1"/>
        <v/>
      </c>
      <c r="AU15" s="543"/>
      <c r="AV15" s="544"/>
      <c r="AW15" s="534"/>
      <c r="AX15" s="535"/>
      <c r="AY15" s="536"/>
      <c r="AZ15" s="525"/>
      <c r="BA15" s="526"/>
      <c r="BB15" s="526"/>
      <c r="BC15" s="198" t="s">
        <v>66</v>
      </c>
      <c r="BO15" s="165" t="s">
        <v>311</v>
      </c>
      <c r="BP15" s="146">
        <v>4000</v>
      </c>
      <c r="BQ15" s="146">
        <v>3000</v>
      </c>
      <c r="BR15" s="146">
        <v>0</v>
      </c>
      <c r="BS15" s="146">
        <v>0</v>
      </c>
      <c r="BT15" s="146">
        <v>0</v>
      </c>
      <c r="BU15" s="146">
        <v>0</v>
      </c>
    </row>
    <row r="16" spans="1:73" s="20" customFormat="1" ht="35.1" customHeight="1">
      <c r="A16" s="630" t="s">
        <v>69</v>
      </c>
      <c r="B16" s="631"/>
      <c r="C16" s="610"/>
      <c r="D16" s="611"/>
      <c r="E16" s="611"/>
      <c r="F16" s="563" t="s">
        <v>65</v>
      </c>
      <c r="G16" s="564"/>
      <c r="H16" s="565"/>
      <c r="I16" s="569"/>
      <c r="J16" s="570"/>
      <c r="K16" s="570"/>
      <c r="L16" s="571"/>
      <c r="M16" s="569"/>
      <c r="N16" s="570"/>
      <c r="O16" s="570"/>
      <c r="P16" s="570"/>
      <c r="Q16" s="570"/>
      <c r="R16" s="571"/>
      <c r="S16" s="589"/>
      <c r="T16" s="590"/>
      <c r="U16" s="590"/>
      <c r="V16" s="590"/>
      <c r="W16" s="590"/>
      <c r="X16" s="590"/>
      <c r="Y16" s="590"/>
      <c r="Z16" s="591"/>
      <c r="AA16" s="589"/>
      <c r="AB16" s="590"/>
      <c r="AC16" s="590"/>
      <c r="AD16" s="590"/>
      <c r="AE16" s="590"/>
      <c r="AF16" s="590"/>
      <c r="AG16" s="590"/>
      <c r="AH16" s="590"/>
      <c r="AI16" s="590"/>
      <c r="AJ16" s="590"/>
      <c r="AK16" s="590"/>
      <c r="AL16" s="591"/>
      <c r="AM16" s="550" t="str">
        <f>IF(M16="","",IF(AND(LEFT(M16,1)&amp;RIGHT(M16,1)&lt;&gt;"D1",LEFT(M16,1)&amp;RIGHT(M16,1)&lt;&gt;"D2",LEFT(M16,1)&amp;RIGHT(M16,1)&lt;&gt;"D3"),"err",LEFT(M16,1)&amp;RIGHT(M16,1)))</f>
        <v/>
      </c>
      <c r="AN16" s="551"/>
      <c r="AO16" s="555"/>
      <c r="AP16" s="556"/>
      <c r="AQ16" s="557"/>
      <c r="AR16" s="537"/>
      <c r="AS16" s="538"/>
      <c r="AT16" s="547" t="str">
        <f t="shared" si="1"/>
        <v/>
      </c>
      <c r="AU16" s="548"/>
      <c r="AV16" s="549"/>
      <c r="AW16" s="531" t="str">
        <f>IF(AT16="","",SUM(AT16:AV17))</f>
        <v/>
      </c>
      <c r="AX16" s="532"/>
      <c r="AY16" s="533"/>
      <c r="AZ16" s="529"/>
      <c r="BA16" s="530"/>
      <c r="BB16" s="530"/>
      <c r="BC16" s="196" t="s">
        <v>66</v>
      </c>
    </row>
    <row r="17" spans="1:55" s="20" customFormat="1" ht="34.5" customHeight="1">
      <c r="A17" s="632"/>
      <c r="B17" s="633"/>
      <c r="C17" s="612"/>
      <c r="D17" s="613"/>
      <c r="E17" s="613"/>
      <c r="F17" s="566" t="s">
        <v>67</v>
      </c>
      <c r="G17" s="567"/>
      <c r="H17" s="568"/>
      <c r="I17" s="583"/>
      <c r="J17" s="584"/>
      <c r="K17" s="584"/>
      <c r="L17" s="585"/>
      <c r="M17" s="583"/>
      <c r="N17" s="584"/>
      <c r="O17" s="584"/>
      <c r="P17" s="584"/>
      <c r="Q17" s="584"/>
      <c r="R17" s="585"/>
      <c r="S17" s="586"/>
      <c r="T17" s="587"/>
      <c r="U17" s="587"/>
      <c r="V17" s="587"/>
      <c r="W17" s="587"/>
      <c r="X17" s="587"/>
      <c r="Y17" s="587"/>
      <c r="Z17" s="588"/>
      <c r="AA17" s="586"/>
      <c r="AB17" s="587"/>
      <c r="AC17" s="587"/>
      <c r="AD17" s="587"/>
      <c r="AE17" s="587"/>
      <c r="AF17" s="587"/>
      <c r="AG17" s="587"/>
      <c r="AH17" s="587"/>
      <c r="AI17" s="587"/>
      <c r="AJ17" s="587"/>
      <c r="AK17" s="587"/>
      <c r="AL17" s="588"/>
      <c r="AM17" s="558" t="str">
        <f t="shared" ref="AM17:AM23" si="2">IF(M17="","",IF(AND(LEFT(M17,1)&amp;RIGHT(M17,1)&lt;&gt;"D1",LEFT(M17,1)&amp;RIGHT(M17,1)&lt;&gt;"D2",LEFT(M17,1)&amp;RIGHT(M17,1)&lt;&gt;"D3"),"err",LEFT(M17,1)&amp;RIGHT(M17,1)))</f>
        <v/>
      </c>
      <c r="AN17" s="559"/>
      <c r="AO17" s="552"/>
      <c r="AP17" s="553"/>
      <c r="AQ17" s="554"/>
      <c r="AR17" s="545"/>
      <c r="AS17" s="546"/>
      <c r="AT17" s="542" t="str">
        <f t="shared" si="1"/>
        <v/>
      </c>
      <c r="AU17" s="543"/>
      <c r="AV17" s="544"/>
      <c r="AW17" s="534"/>
      <c r="AX17" s="535"/>
      <c r="AY17" s="536"/>
      <c r="AZ17" s="525"/>
      <c r="BA17" s="526"/>
      <c r="BB17" s="526"/>
      <c r="BC17" s="195" t="s">
        <v>66</v>
      </c>
    </row>
    <row r="18" spans="1:55" s="20" customFormat="1" ht="35.1" customHeight="1">
      <c r="A18" s="632"/>
      <c r="B18" s="633"/>
      <c r="C18" s="610"/>
      <c r="D18" s="611"/>
      <c r="E18" s="611"/>
      <c r="F18" s="563" t="s">
        <v>65</v>
      </c>
      <c r="G18" s="564"/>
      <c r="H18" s="565"/>
      <c r="I18" s="569"/>
      <c r="J18" s="570"/>
      <c r="K18" s="570"/>
      <c r="L18" s="571"/>
      <c r="M18" s="569"/>
      <c r="N18" s="570"/>
      <c r="O18" s="570"/>
      <c r="P18" s="570"/>
      <c r="Q18" s="570"/>
      <c r="R18" s="571"/>
      <c r="S18" s="589"/>
      <c r="T18" s="590"/>
      <c r="U18" s="590"/>
      <c r="V18" s="590"/>
      <c r="W18" s="590"/>
      <c r="X18" s="590"/>
      <c r="Y18" s="590"/>
      <c r="Z18" s="591"/>
      <c r="AA18" s="589"/>
      <c r="AB18" s="590"/>
      <c r="AC18" s="590"/>
      <c r="AD18" s="590"/>
      <c r="AE18" s="590"/>
      <c r="AF18" s="590"/>
      <c r="AG18" s="590"/>
      <c r="AH18" s="590"/>
      <c r="AI18" s="590"/>
      <c r="AJ18" s="590"/>
      <c r="AK18" s="590"/>
      <c r="AL18" s="591"/>
      <c r="AM18" s="550" t="str">
        <f t="shared" si="2"/>
        <v/>
      </c>
      <c r="AN18" s="551"/>
      <c r="AO18" s="555"/>
      <c r="AP18" s="556"/>
      <c r="AQ18" s="557"/>
      <c r="AR18" s="537"/>
      <c r="AS18" s="538"/>
      <c r="AT18" s="547" t="str">
        <f t="shared" si="1"/>
        <v/>
      </c>
      <c r="AU18" s="548"/>
      <c r="AV18" s="549"/>
      <c r="AW18" s="531" t="str">
        <f>IF(AT18="","",SUM(AT18:AV19))</f>
        <v/>
      </c>
      <c r="AX18" s="532"/>
      <c r="AY18" s="533"/>
      <c r="AZ18" s="529"/>
      <c r="BA18" s="530"/>
      <c r="BB18" s="530"/>
      <c r="BC18" s="197" t="s">
        <v>66</v>
      </c>
    </row>
    <row r="19" spans="1:55" s="20" customFormat="1" ht="35.1" customHeight="1">
      <c r="A19" s="634"/>
      <c r="B19" s="635"/>
      <c r="C19" s="612"/>
      <c r="D19" s="613"/>
      <c r="E19" s="613"/>
      <c r="F19" s="566" t="s">
        <v>67</v>
      </c>
      <c r="G19" s="567"/>
      <c r="H19" s="568"/>
      <c r="I19" s="583"/>
      <c r="J19" s="584"/>
      <c r="K19" s="584"/>
      <c r="L19" s="585"/>
      <c r="M19" s="583"/>
      <c r="N19" s="584"/>
      <c r="O19" s="584"/>
      <c r="P19" s="584"/>
      <c r="Q19" s="584"/>
      <c r="R19" s="585"/>
      <c r="S19" s="586"/>
      <c r="T19" s="587"/>
      <c r="U19" s="587"/>
      <c r="V19" s="587"/>
      <c r="W19" s="587"/>
      <c r="X19" s="587"/>
      <c r="Y19" s="587"/>
      <c r="Z19" s="588"/>
      <c r="AA19" s="586"/>
      <c r="AB19" s="587"/>
      <c r="AC19" s="587"/>
      <c r="AD19" s="587"/>
      <c r="AE19" s="587"/>
      <c r="AF19" s="587"/>
      <c r="AG19" s="587"/>
      <c r="AH19" s="587"/>
      <c r="AI19" s="587"/>
      <c r="AJ19" s="587"/>
      <c r="AK19" s="587"/>
      <c r="AL19" s="588"/>
      <c r="AM19" s="558" t="str">
        <f t="shared" si="2"/>
        <v/>
      </c>
      <c r="AN19" s="559"/>
      <c r="AO19" s="552"/>
      <c r="AP19" s="553"/>
      <c r="AQ19" s="554"/>
      <c r="AR19" s="545"/>
      <c r="AS19" s="546"/>
      <c r="AT19" s="542" t="str">
        <f t="shared" si="1"/>
        <v/>
      </c>
      <c r="AU19" s="543"/>
      <c r="AV19" s="544"/>
      <c r="AW19" s="534"/>
      <c r="AX19" s="535"/>
      <c r="AY19" s="536"/>
      <c r="AZ19" s="525"/>
      <c r="BA19" s="526"/>
      <c r="BB19" s="526"/>
      <c r="BC19" s="195" t="s">
        <v>66</v>
      </c>
    </row>
    <row r="20" spans="1:55" s="20" customFormat="1" ht="35.1" customHeight="1">
      <c r="A20" s="630" t="s">
        <v>70</v>
      </c>
      <c r="B20" s="631"/>
      <c r="C20" s="610"/>
      <c r="D20" s="611"/>
      <c r="E20" s="611"/>
      <c r="F20" s="563" t="s">
        <v>65</v>
      </c>
      <c r="G20" s="564"/>
      <c r="H20" s="565"/>
      <c r="I20" s="569"/>
      <c r="J20" s="570"/>
      <c r="K20" s="570"/>
      <c r="L20" s="571"/>
      <c r="M20" s="569"/>
      <c r="N20" s="570"/>
      <c r="O20" s="570"/>
      <c r="P20" s="570"/>
      <c r="Q20" s="570"/>
      <c r="R20" s="571"/>
      <c r="S20" s="589"/>
      <c r="T20" s="590"/>
      <c r="U20" s="590"/>
      <c r="V20" s="590"/>
      <c r="W20" s="590"/>
      <c r="X20" s="590"/>
      <c r="Y20" s="590"/>
      <c r="Z20" s="591"/>
      <c r="AA20" s="589"/>
      <c r="AB20" s="590"/>
      <c r="AC20" s="590"/>
      <c r="AD20" s="590"/>
      <c r="AE20" s="590"/>
      <c r="AF20" s="590"/>
      <c r="AG20" s="590"/>
      <c r="AH20" s="590"/>
      <c r="AI20" s="590"/>
      <c r="AJ20" s="590"/>
      <c r="AK20" s="590"/>
      <c r="AL20" s="591"/>
      <c r="AM20" s="550" t="str">
        <f t="shared" si="2"/>
        <v/>
      </c>
      <c r="AN20" s="551"/>
      <c r="AO20" s="555"/>
      <c r="AP20" s="556"/>
      <c r="AQ20" s="557"/>
      <c r="AR20" s="537"/>
      <c r="AS20" s="538"/>
      <c r="AT20" s="547" t="str">
        <f t="shared" si="1"/>
        <v/>
      </c>
      <c r="AU20" s="548"/>
      <c r="AV20" s="549"/>
      <c r="AW20" s="531" t="str">
        <f>IF(AT20="","",SUM(AT20:AV21))</f>
        <v/>
      </c>
      <c r="AX20" s="532"/>
      <c r="AY20" s="533"/>
      <c r="AZ20" s="529"/>
      <c r="BA20" s="530"/>
      <c r="BB20" s="530"/>
      <c r="BC20" s="197" t="s">
        <v>66</v>
      </c>
    </row>
    <row r="21" spans="1:55" s="20" customFormat="1" ht="35.1" customHeight="1">
      <c r="A21" s="632"/>
      <c r="B21" s="633"/>
      <c r="C21" s="612"/>
      <c r="D21" s="613"/>
      <c r="E21" s="613"/>
      <c r="F21" s="566" t="s">
        <v>67</v>
      </c>
      <c r="G21" s="567"/>
      <c r="H21" s="568"/>
      <c r="I21" s="583"/>
      <c r="J21" s="584"/>
      <c r="K21" s="584"/>
      <c r="L21" s="585"/>
      <c r="M21" s="583"/>
      <c r="N21" s="584"/>
      <c r="O21" s="584"/>
      <c r="P21" s="584"/>
      <c r="Q21" s="584"/>
      <c r="R21" s="585"/>
      <c r="S21" s="586"/>
      <c r="T21" s="587"/>
      <c r="U21" s="587"/>
      <c r="V21" s="587"/>
      <c r="W21" s="587"/>
      <c r="X21" s="587"/>
      <c r="Y21" s="587"/>
      <c r="Z21" s="588"/>
      <c r="AA21" s="586"/>
      <c r="AB21" s="587"/>
      <c r="AC21" s="587"/>
      <c r="AD21" s="587"/>
      <c r="AE21" s="587"/>
      <c r="AF21" s="587"/>
      <c r="AG21" s="587"/>
      <c r="AH21" s="587"/>
      <c r="AI21" s="587"/>
      <c r="AJ21" s="587"/>
      <c r="AK21" s="587"/>
      <c r="AL21" s="588"/>
      <c r="AM21" s="558" t="str">
        <f t="shared" si="2"/>
        <v/>
      </c>
      <c r="AN21" s="559"/>
      <c r="AO21" s="552"/>
      <c r="AP21" s="553"/>
      <c r="AQ21" s="554"/>
      <c r="AR21" s="545"/>
      <c r="AS21" s="546"/>
      <c r="AT21" s="542" t="str">
        <f t="shared" si="1"/>
        <v/>
      </c>
      <c r="AU21" s="543"/>
      <c r="AV21" s="544"/>
      <c r="AW21" s="534"/>
      <c r="AX21" s="535"/>
      <c r="AY21" s="536"/>
      <c r="AZ21" s="525"/>
      <c r="BA21" s="526"/>
      <c r="BB21" s="526"/>
      <c r="BC21" s="195" t="s">
        <v>66</v>
      </c>
    </row>
    <row r="22" spans="1:55" s="20" customFormat="1" ht="35.1" customHeight="1">
      <c r="A22" s="632"/>
      <c r="B22" s="633"/>
      <c r="C22" s="610"/>
      <c r="D22" s="611"/>
      <c r="E22" s="611"/>
      <c r="F22" s="563" t="s">
        <v>65</v>
      </c>
      <c r="G22" s="564"/>
      <c r="H22" s="565"/>
      <c r="I22" s="569"/>
      <c r="J22" s="570"/>
      <c r="K22" s="570"/>
      <c r="L22" s="571"/>
      <c r="M22" s="569"/>
      <c r="N22" s="570"/>
      <c r="O22" s="570"/>
      <c r="P22" s="570"/>
      <c r="Q22" s="570"/>
      <c r="R22" s="571"/>
      <c r="S22" s="589"/>
      <c r="T22" s="590"/>
      <c r="U22" s="590"/>
      <c r="V22" s="590"/>
      <c r="W22" s="590"/>
      <c r="X22" s="590"/>
      <c r="Y22" s="590"/>
      <c r="Z22" s="591"/>
      <c r="AA22" s="589"/>
      <c r="AB22" s="590"/>
      <c r="AC22" s="590"/>
      <c r="AD22" s="590"/>
      <c r="AE22" s="590"/>
      <c r="AF22" s="590"/>
      <c r="AG22" s="590"/>
      <c r="AH22" s="590"/>
      <c r="AI22" s="590"/>
      <c r="AJ22" s="590"/>
      <c r="AK22" s="590"/>
      <c r="AL22" s="591"/>
      <c r="AM22" s="550" t="str">
        <f t="shared" si="2"/>
        <v/>
      </c>
      <c r="AN22" s="551"/>
      <c r="AO22" s="555"/>
      <c r="AP22" s="556"/>
      <c r="AQ22" s="557"/>
      <c r="AR22" s="537"/>
      <c r="AS22" s="538"/>
      <c r="AT22" s="547" t="str">
        <f t="shared" si="1"/>
        <v/>
      </c>
      <c r="AU22" s="548"/>
      <c r="AV22" s="549"/>
      <c r="AW22" s="531" t="str">
        <f>IF(AT22="","",SUM(AT22:AV23))</f>
        <v/>
      </c>
      <c r="AX22" s="532"/>
      <c r="AY22" s="533"/>
      <c r="AZ22" s="529"/>
      <c r="BA22" s="530"/>
      <c r="BB22" s="530"/>
      <c r="BC22" s="197" t="s">
        <v>66</v>
      </c>
    </row>
    <row r="23" spans="1:55" s="20" customFormat="1" ht="35.1" customHeight="1" thickBot="1">
      <c r="A23" s="686"/>
      <c r="B23" s="687"/>
      <c r="C23" s="684"/>
      <c r="D23" s="685"/>
      <c r="E23" s="685"/>
      <c r="F23" s="688" t="s">
        <v>67</v>
      </c>
      <c r="G23" s="689"/>
      <c r="H23" s="690"/>
      <c r="I23" s="673"/>
      <c r="J23" s="674"/>
      <c r="K23" s="674"/>
      <c r="L23" s="675"/>
      <c r="M23" s="673"/>
      <c r="N23" s="674"/>
      <c r="O23" s="674"/>
      <c r="P23" s="674"/>
      <c r="Q23" s="674"/>
      <c r="R23" s="675"/>
      <c r="S23" s="605"/>
      <c r="T23" s="606"/>
      <c r="U23" s="606"/>
      <c r="V23" s="606"/>
      <c r="W23" s="606"/>
      <c r="X23" s="606"/>
      <c r="Y23" s="606"/>
      <c r="Z23" s="607"/>
      <c r="AA23" s="605"/>
      <c r="AB23" s="606"/>
      <c r="AC23" s="606"/>
      <c r="AD23" s="606"/>
      <c r="AE23" s="606"/>
      <c r="AF23" s="606"/>
      <c r="AG23" s="606"/>
      <c r="AH23" s="606"/>
      <c r="AI23" s="606"/>
      <c r="AJ23" s="606"/>
      <c r="AK23" s="606"/>
      <c r="AL23" s="607"/>
      <c r="AM23" s="608" t="str">
        <f t="shared" si="2"/>
        <v/>
      </c>
      <c r="AN23" s="609"/>
      <c r="AO23" s="614"/>
      <c r="AP23" s="615"/>
      <c r="AQ23" s="616"/>
      <c r="AR23" s="679"/>
      <c r="AS23" s="680"/>
      <c r="AT23" s="676" t="str">
        <f t="shared" si="1"/>
        <v/>
      </c>
      <c r="AU23" s="677"/>
      <c r="AV23" s="678"/>
      <c r="AW23" s="668"/>
      <c r="AX23" s="669"/>
      <c r="AY23" s="670"/>
      <c r="AZ23" s="671"/>
      <c r="BA23" s="672"/>
      <c r="BB23" s="672"/>
      <c r="BC23" s="199" t="s">
        <v>66</v>
      </c>
    </row>
    <row r="24" spans="1:55" s="20" customFormat="1" ht="12" customHeight="1">
      <c r="A24" s="275"/>
      <c r="B24" s="275"/>
      <c r="C24" s="289"/>
      <c r="D24" s="289"/>
      <c r="E24" s="289"/>
      <c r="F24" s="276"/>
      <c r="G24" s="276"/>
      <c r="H24" s="276"/>
      <c r="I24" s="276"/>
      <c r="J24" s="276"/>
      <c r="K24" s="276"/>
      <c r="L24" s="276"/>
      <c r="M24" s="276"/>
      <c r="N24" s="276"/>
      <c r="O24" s="276"/>
      <c r="P24" s="276"/>
      <c r="Q24" s="276"/>
      <c r="R24" s="276"/>
      <c r="S24" s="290"/>
      <c r="T24" s="290"/>
      <c r="U24" s="290"/>
      <c r="V24" s="290"/>
      <c r="W24" s="290"/>
      <c r="X24" s="290"/>
      <c r="Y24" s="290"/>
      <c r="Z24" s="290"/>
      <c r="AA24" s="290"/>
      <c r="AB24" s="290"/>
      <c r="AC24" s="290"/>
      <c r="AD24" s="290"/>
      <c r="AE24" s="290"/>
      <c r="AF24" s="290"/>
      <c r="AG24" s="290"/>
      <c r="AH24" s="290"/>
      <c r="AI24" s="290"/>
      <c r="AJ24" s="290"/>
      <c r="AK24" s="290"/>
      <c r="AL24" s="290"/>
      <c r="AM24" s="277"/>
      <c r="AN24" s="277"/>
      <c r="AO24" s="291"/>
      <c r="AP24" s="291"/>
      <c r="AQ24" s="291"/>
      <c r="AR24" s="292"/>
      <c r="AS24" s="292"/>
      <c r="AT24" s="278"/>
      <c r="AU24" s="278"/>
      <c r="AV24" s="278"/>
      <c r="AW24" s="279"/>
      <c r="AX24" s="279"/>
      <c r="AY24" s="279"/>
      <c r="AZ24" s="293"/>
      <c r="BA24" s="293"/>
      <c r="BB24" s="293"/>
      <c r="BC24" s="280"/>
    </row>
    <row r="25" spans="1:55" ht="12" customHeight="1">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row>
    <row r="26" spans="1:55" ht="31.5" customHeight="1" thickBot="1">
      <c r="A26" s="42" t="s">
        <v>312</v>
      </c>
      <c r="B26" s="122"/>
      <c r="C26" s="122"/>
      <c r="D26" s="122"/>
      <c r="E26" s="122"/>
      <c r="F26" s="122"/>
      <c r="G26" s="122"/>
      <c r="H26" s="122"/>
      <c r="I26" s="122"/>
      <c r="J26" s="122"/>
      <c r="K26" s="122"/>
      <c r="L26" s="122"/>
      <c r="M26" s="122"/>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122"/>
      <c r="AS26" s="122"/>
      <c r="AT26" s="122"/>
      <c r="AU26" s="122"/>
      <c r="AV26" s="122"/>
      <c r="AW26" s="122"/>
      <c r="AX26" s="122"/>
      <c r="AY26" s="122"/>
      <c r="AZ26" s="122"/>
      <c r="BA26" s="122"/>
      <c r="BB26" s="122"/>
      <c r="BC26" s="122"/>
    </row>
    <row r="27" spans="1:55" ht="57.75" customHeight="1" thickBot="1">
      <c r="A27" s="593" t="s">
        <v>15</v>
      </c>
      <c r="B27" s="594"/>
      <c r="C27" s="691" t="s">
        <v>48</v>
      </c>
      <c r="D27" s="692"/>
      <c r="E27" s="692"/>
      <c r="F27" s="693"/>
      <c r="G27" s="1086" t="s">
        <v>63</v>
      </c>
      <c r="H27" s="1087"/>
      <c r="I27" s="1087"/>
      <c r="J27" s="1089"/>
      <c r="K27" s="1090" t="s">
        <v>90</v>
      </c>
      <c r="L27" s="1091"/>
      <c r="M27" s="1091"/>
      <c r="N27" s="1091"/>
      <c r="O27" s="1091"/>
      <c r="P27" s="1091"/>
      <c r="Q27" s="1092"/>
      <c r="R27" s="1093" t="s">
        <v>71</v>
      </c>
      <c r="S27" s="1094"/>
      <c r="T27" s="1095" t="s">
        <v>89</v>
      </c>
      <c r="U27" s="1087"/>
      <c r="V27" s="1087"/>
      <c r="W27" s="1087"/>
      <c r="X27" s="1087"/>
      <c r="Y27" s="1087"/>
      <c r="Z27" s="1089"/>
      <c r="AA27" s="1086" t="s">
        <v>98</v>
      </c>
      <c r="AB27" s="1087"/>
      <c r="AC27" s="1087"/>
      <c r="AD27" s="1087"/>
      <c r="AE27" s="1087"/>
      <c r="AF27" s="1087"/>
      <c r="AG27" s="1087"/>
      <c r="AH27" s="1087"/>
      <c r="AI27" s="1087"/>
      <c r="AJ27" s="1087"/>
      <c r="AK27" s="1087"/>
      <c r="AL27" s="1087"/>
      <c r="AM27" s="1087"/>
      <c r="AN27" s="1089"/>
      <c r="AO27" s="1086" t="s">
        <v>99</v>
      </c>
      <c r="AP27" s="1087"/>
      <c r="AQ27" s="1087"/>
      <c r="AR27" s="1087"/>
      <c r="AS27" s="1087"/>
      <c r="AT27" s="1087"/>
      <c r="AU27" s="1087"/>
      <c r="AV27" s="1087"/>
      <c r="AW27" s="1087"/>
      <c r="AX27" s="1087"/>
      <c r="AY27" s="1087"/>
      <c r="AZ27" s="1087"/>
      <c r="BA27" s="1087"/>
      <c r="BB27" s="1087"/>
      <c r="BC27" s="1088"/>
    </row>
    <row r="28" spans="1:55" ht="33.75" customHeight="1" thickTop="1">
      <c r="A28" s="636" t="s">
        <v>68</v>
      </c>
      <c r="B28" s="637"/>
      <c r="C28" s="699" t="str">
        <f>IF(C12="","",C12)</f>
        <v/>
      </c>
      <c r="D28" s="700"/>
      <c r="E28" s="700"/>
      <c r="F28" s="701"/>
      <c r="G28" s="702" t="str">
        <f>IF(COUNTIF(AM12:AN13,"err")&gt;0,"",IF(AND(M12="",M13=""),"",IF(AND(M12="",M13&lt;&gt;""),"",IF(AM13="",AM12,("D"&amp;MIN(RIGHT(AM12,1),RIGHT(AM13,1)))))))</f>
        <v/>
      </c>
      <c r="H28" s="703"/>
      <c r="I28" s="703"/>
      <c r="J28" s="940"/>
      <c r="K28" s="704" t="str">
        <f>IF(OR(G28="",AM12=""),"",INDEX(AZ12:AZ13,MATCH(G28,AM12:AM13,0)))</f>
        <v/>
      </c>
      <c r="L28" s="705"/>
      <c r="M28" s="705"/>
      <c r="N28" s="705"/>
      <c r="O28" s="705"/>
      <c r="P28" s="705"/>
      <c r="Q28" s="281" t="s">
        <v>66</v>
      </c>
      <c r="R28" s="706" t="s">
        <v>71</v>
      </c>
      <c r="S28" s="707"/>
      <c r="T28" s="939" t="str">
        <f>IF(G28="","",IF($G$63&lt;=3,VLOOKUP(G28,BO:BP,2,0),VLOOKUP(G28,BO:BQ,3,0)))</f>
        <v/>
      </c>
      <c r="U28" s="708"/>
      <c r="V28" s="708"/>
      <c r="W28" s="708"/>
      <c r="X28" s="708"/>
      <c r="Y28" s="708"/>
      <c r="Z28" s="128" t="s">
        <v>0</v>
      </c>
      <c r="AA28" s="709" t="str">
        <f>IF(K28="","",K28*T28)</f>
        <v/>
      </c>
      <c r="AB28" s="710"/>
      <c r="AC28" s="710"/>
      <c r="AD28" s="710"/>
      <c r="AE28" s="710"/>
      <c r="AF28" s="710"/>
      <c r="AG28" s="710"/>
      <c r="AH28" s="710"/>
      <c r="AI28" s="710"/>
      <c r="AJ28" s="710"/>
      <c r="AK28" s="710"/>
      <c r="AL28" s="710"/>
      <c r="AM28" s="710"/>
      <c r="AN28" s="128" t="s">
        <v>0</v>
      </c>
      <c r="AO28" s="652">
        <f>SUM(AA28:AM29)</f>
        <v>0</v>
      </c>
      <c r="AP28" s="653"/>
      <c r="AQ28" s="653"/>
      <c r="AR28" s="653"/>
      <c r="AS28" s="653"/>
      <c r="AT28" s="653"/>
      <c r="AU28" s="653"/>
      <c r="AV28" s="653"/>
      <c r="AW28" s="653"/>
      <c r="AX28" s="653"/>
      <c r="AY28" s="653"/>
      <c r="AZ28" s="653"/>
      <c r="BA28" s="653"/>
      <c r="BB28" s="653"/>
      <c r="BC28" s="647" t="s">
        <v>0</v>
      </c>
    </row>
    <row r="29" spans="1:55" ht="33.75" customHeight="1">
      <c r="A29" s="640"/>
      <c r="B29" s="641"/>
      <c r="C29" s="660" t="str">
        <f>IF(C14="","",C14)</f>
        <v/>
      </c>
      <c r="D29" s="661"/>
      <c r="E29" s="661"/>
      <c r="F29" s="662"/>
      <c r="G29" s="663" t="str">
        <f>IF(COUNTIF(AM14:AN15,"err")&gt;0,"",IF(AND(M14="",M15=""),"",IF(AND(M14="",M15&lt;&gt;""),"",IF(AM15="",AM14,("D"&amp;MIN(RIGHT(AM14,1),RIGHT(AM15,1)))))))</f>
        <v/>
      </c>
      <c r="H29" s="664"/>
      <c r="I29" s="664"/>
      <c r="J29" s="941"/>
      <c r="K29" s="1080" t="str">
        <f>IF(OR(G29="",AM14=""),"",INDEX(AZ14:AZ15,MATCH(G29,AM14:AM15,0)))</f>
        <v/>
      </c>
      <c r="L29" s="1081"/>
      <c r="M29" s="1081"/>
      <c r="N29" s="1081"/>
      <c r="O29" s="1081"/>
      <c r="P29" s="1081"/>
      <c r="Q29" s="167" t="s">
        <v>66</v>
      </c>
      <c r="R29" s="1082" t="s">
        <v>71</v>
      </c>
      <c r="S29" s="1083"/>
      <c r="T29" s="944" t="str">
        <f>IF(G29="","",IF($G$63&lt;=3,VLOOKUP(G29,BO:BP,2,0),VLOOKUP(G29,BO:BQ,3,0)))</f>
        <v/>
      </c>
      <c r="U29" s="729"/>
      <c r="V29" s="729"/>
      <c r="W29" s="729"/>
      <c r="X29" s="729"/>
      <c r="Y29" s="729"/>
      <c r="Z29" s="127" t="s">
        <v>0</v>
      </c>
      <c r="AA29" s="1084" t="str">
        <f t="shared" ref="AA29:AA33" si="3">IF(K29="","",K29*T29)</f>
        <v/>
      </c>
      <c r="AB29" s="1085"/>
      <c r="AC29" s="1085"/>
      <c r="AD29" s="1085"/>
      <c r="AE29" s="1085"/>
      <c r="AF29" s="1085"/>
      <c r="AG29" s="1085"/>
      <c r="AH29" s="1085"/>
      <c r="AI29" s="1085"/>
      <c r="AJ29" s="1085"/>
      <c r="AK29" s="1085"/>
      <c r="AL29" s="1085"/>
      <c r="AM29" s="1085"/>
      <c r="AN29" s="130" t="s">
        <v>0</v>
      </c>
      <c r="AO29" s="658"/>
      <c r="AP29" s="659"/>
      <c r="AQ29" s="659"/>
      <c r="AR29" s="659"/>
      <c r="AS29" s="659"/>
      <c r="AT29" s="659"/>
      <c r="AU29" s="659"/>
      <c r="AV29" s="659"/>
      <c r="AW29" s="659"/>
      <c r="AX29" s="659"/>
      <c r="AY29" s="659"/>
      <c r="AZ29" s="659"/>
      <c r="BA29" s="659"/>
      <c r="BB29" s="659"/>
      <c r="BC29" s="646"/>
    </row>
    <row r="30" spans="1:55" ht="33.75" customHeight="1">
      <c r="A30" s="642" t="s">
        <v>69</v>
      </c>
      <c r="B30" s="643"/>
      <c r="C30" s="732" t="str">
        <f>IF(C16="","",C16)</f>
        <v/>
      </c>
      <c r="D30" s="733"/>
      <c r="E30" s="733"/>
      <c r="F30" s="734"/>
      <c r="G30" s="735" t="str">
        <f>IF(COUNTIF(AM16:AN17,"err")&gt;0,"",IF(AND(M16="",M17=""),"",IF(AND(M16="",M17&lt;&gt;""),"",IF(AM17="",AM16,("D"&amp;MIN(RIGHT(AM16,1),RIGHT(AM17,1)))))))</f>
        <v/>
      </c>
      <c r="H30" s="736"/>
      <c r="I30" s="736"/>
      <c r="J30" s="1096"/>
      <c r="K30" s="737" t="str">
        <f>IF(OR(G30="",AM16=""),"",INDEX(AZ16:AZ17,MATCH(G30,AM16:AM17,0)))</f>
        <v/>
      </c>
      <c r="L30" s="738"/>
      <c r="M30" s="738"/>
      <c r="N30" s="738"/>
      <c r="O30" s="738"/>
      <c r="P30" s="738"/>
      <c r="Q30" s="282" t="s">
        <v>66</v>
      </c>
      <c r="R30" s="739" t="s">
        <v>71</v>
      </c>
      <c r="S30" s="740"/>
      <c r="T30" s="1097" t="str">
        <f>IF(G30="","",VLOOKUP(G30,BO:BR,4,0))</f>
        <v/>
      </c>
      <c r="U30" s="1098"/>
      <c r="V30" s="1098"/>
      <c r="W30" s="1098"/>
      <c r="X30" s="1098"/>
      <c r="Y30" s="1098"/>
      <c r="Z30" s="132" t="s">
        <v>0</v>
      </c>
      <c r="AA30" s="742" t="str">
        <f t="shared" si="3"/>
        <v/>
      </c>
      <c r="AB30" s="743"/>
      <c r="AC30" s="743"/>
      <c r="AD30" s="743"/>
      <c r="AE30" s="743"/>
      <c r="AF30" s="743"/>
      <c r="AG30" s="743"/>
      <c r="AH30" s="743"/>
      <c r="AI30" s="743"/>
      <c r="AJ30" s="743"/>
      <c r="AK30" s="743"/>
      <c r="AL30" s="743"/>
      <c r="AM30" s="743"/>
      <c r="AN30" s="132" t="s">
        <v>0</v>
      </c>
      <c r="AO30" s="656">
        <f>SUM(AA30:AM31)</f>
        <v>0</v>
      </c>
      <c r="AP30" s="657"/>
      <c r="AQ30" s="657"/>
      <c r="AR30" s="657"/>
      <c r="AS30" s="657"/>
      <c r="AT30" s="657"/>
      <c r="AU30" s="657"/>
      <c r="AV30" s="657"/>
      <c r="AW30" s="657"/>
      <c r="AX30" s="657"/>
      <c r="AY30" s="657"/>
      <c r="AZ30" s="657"/>
      <c r="BA30" s="657"/>
      <c r="BB30" s="657"/>
      <c r="BC30" s="648" t="s">
        <v>0</v>
      </c>
    </row>
    <row r="31" spans="1:55" ht="33.75" customHeight="1">
      <c r="A31" s="640"/>
      <c r="B31" s="641"/>
      <c r="C31" s="660" t="str">
        <f>IF(C18="","",C18)</f>
        <v/>
      </c>
      <c r="D31" s="661"/>
      <c r="E31" s="661"/>
      <c r="F31" s="662"/>
      <c r="G31" s="663" t="str">
        <f>IF(COUNTIF(AM18:AN19,"err")&gt;0,"",IF(AND(M18="",M19=""),"",IF(AND(M18="",M19&lt;&gt;""),"",IF(AM19="",AM18,("D"&amp;MIN(RIGHT(AM18,1),RIGHT(AM19,1)))))))</f>
        <v/>
      </c>
      <c r="H31" s="664"/>
      <c r="I31" s="664"/>
      <c r="J31" s="941"/>
      <c r="K31" s="725" t="str">
        <f>IF(OR(G31="",AM18=""),"",INDEX(AZ18:AZ19,MATCH(G31,AM18:AM19,0)))</f>
        <v/>
      </c>
      <c r="L31" s="726"/>
      <c r="M31" s="726"/>
      <c r="N31" s="726"/>
      <c r="O31" s="726"/>
      <c r="P31" s="726"/>
      <c r="Q31" s="170" t="s">
        <v>66</v>
      </c>
      <c r="R31" s="727" t="s">
        <v>71</v>
      </c>
      <c r="S31" s="728"/>
      <c r="T31" s="944" t="str">
        <f>IF(G31="","",VLOOKUP(G31,BO:BR,4,0))</f>
        <v/>
      </c>
      <c r="U31" s="729"/>
      <c r="V31" s="729"/>
      <c r="W31" s="729"/>
      <c r="X31" s="729"/>
      <c r="Y31" s="729"/>
      <c r="Z31" s="125" t="s">
        <v>0</v>
      </c>
      <c r="AA31" s="1084" t="str">
        <f t="shared" si="3"/>
        <v/>
      </c>
      <c r="AB31" s="1085"/>
      <c r="AC31" s="1085"/>
      <c r="AD31" s="1085"/>
      <c r="AE31" s="1085"/>
      <c r="AF31" s="1085"/>
      <c r="AG31" s="1085"/>
      <c r="AH31" s="1085"/>
      <c r="AI31" s="1085"/>
      <c r="AJ31" s="1085"/>
      <c r="AK31" s="1085"/>
      <c r="AL31" s="1085"/>
      <c r="AM31" s="1085"/>
      <c r="AN31" s="129" t="s">
        <v>0</v>
      </c>
      <c r="AO31" s="658"/>
      <c r="AP31" s="659"/>
      <c r="AQ31" s="659"/>
      <c r="AR31" s="659"/>
      <c r="AS31" s="659"/>
      <c r="AT31" s="659"/>
      <c r="AU31" s="659"/>
      <c r="AV31" s="659"/>
      <c r="AW31" s="659"/>
      <c r="AX31" s="659"/>
      <c r="AY31" s="659"/>
      <c r="AZ31" s="659"/>
      <c r="BA31" s="659"/>
      <c r="BB31" s="659"/>
      <c r="BC31" s="646"/>
    </row>
    <row r="32" spans="1:55" ht="33.75" customHeight="1">
      <c r="A32" s="642" t="s">
        <v>70</v>
      </c>
      <c r="B32" s="643"/>
      <c r="C32" s="732" t="str">
        <f>IF(C20="","",C20)</f>
        <v/>
      </c>
      <c r="D32" s="733"/>
      <c r="E32" s="733"/>
      <c r="F32" s="734"/>
      <c r="G32" s="735" t="str">
        <f>IF(COUNTIF(AM20:AN21,"err")&gt;0,"",IF(AND(M20="",M21=""),"",IF(AND(M20="",M21&lt;&gt;""),"",IF(AM21="",AM20,("D"&amp;MIN(RIGHT(AM20,1),RIGHT(AM21,1)))))))</f>
        <v/>
      </c>
      <c r="H32" s="736"/>
      <c r="I32" s="736"/>
      <c r="J32" s="1096"/>
      <c r="K32" s="737" t="str">
        <f>IF(OR(G32="",AM20=""),"",INDEX(AZ20:AZ21,MATCH(G32,AM20:AM21,0)))</f>
        <v/>
      </c>
      <c r="L32" s="738"/>
      <c r="M32" s="738"/>
      <c r="N32" s="738"/>
      <c r="O32" s="738"/>
      <c r="P32" s="738"/>
      <c r="Q32" s="282" t="s">
        <v>66</v>
      </c>
      <c r="R32" s="739" t="s">
        <v>71</v>
      </c>
      <c r="S32" s="740"/>
      <c r="T32" s="1097" t="str">
        <f>IF(G32="","",VLOOKUP(G32,BO:BS,5,0))</f>
        <v/>
      </c>
      <c r="U32" s="1098"/>
      <c r="V32" s="1098"/>
      <c r="W32" s="1098"/>
      <c r="X32" s="1098"/>
      <c r="Y32" s="1098"/>
      <c r="Z32" s="132" t="s">
        <v>0</v>
      </c>
      <c r="AA32" s="742" t="str">
        <f t="shared" si="3"/>
        <v/>
      </c>
      <c r="AB32" s="743"/>
      <c r="AC32" s="743"/>
      <c r="AD32" s="743"/>
      <c r="AE32" s="743"/>
      <c r="AF32" s="743"/>
      <c r="AG32" s="743"/>
      <c r="AH32" s="743"/>
      <c r="AI32" s="743"/>
      <c r="AJ32" s="743"/>
      <c r="AK32" s="743"/>
      <c r="AL32" s="743"/>
      <c r="AM32" s="743"/>
      <c r="AN32" s="131" t="s">
        <v>0</v>
      </c>
      <c r="AO32" s="654">
        <f>SUM(AA32:AM33)</f>
        <v>0</v>
      </c>
      <c r="AP32" s="655"/>
      <c r="AQ32" s="655"/>
      <c r="AR32" s="655"/>
      <c r="AS32" s="655"/>
      <c r="AT32" s="655"/>
      <c r="AU32" s="655"/>
      <c r="AV32" s="655"/>
      <c r="AW32" s="655"/>
      <c r="AX32" s="655"/>
      <c r="AY32" s="655"/>
      <c r="AZ32" s="655"/>
      <c r="BA32" s="655"/>
      <c r="BB32" s="655"/>
      <c r="BC32" s="645" t="s">
        <v>0</v>
      </c>
    </row>
    <row r="33" spans="1:69" ht="33.75" customHeight="1" thickBot="1">
      <c r="A33" s="638"/>
      <c r="B33" s="639"/>
      <c r="C33" s="744" t="str">
        <f>IF(C22="","",C22)</f>
        <v/>
      </c>
      <c r="D33" s="745"/>
      <c r="E33" s="745"/>
      <c r="F33" s="746"/>
      <c r="G33" s="723" t="str">
        <f>IF(COUNTIF(AM22:AN23,"err")&gt;0,"",IF(AND(M22="",M23=""),"",IF(AND(M22="",M23&lt;&gt;""),"",IF(AM23="",AM22,("D"&amp;MIN(RIGHT(AM22,1),RIGHT(AM23,1)))))))</f>
        <v/>
      </c>
      <c r="H33" s="724"/>
      <c r="I33" s="724"/>
      <c r="J33" s="724"/>
      <c r="K33" s="747" t="str">
        <f>IF(OR(G33="",AM22=""),"",INDEX(AZ22:AZ23,MATCH(G33,AM22:AM23,0)))</f>
        <v/>
      </c>
      <c r="L33" s="748"/>
      <c r="M33" s="748"/>
      <c r="N33" s="748"/>
      <c r="O33" s="748"/>
      <c r="P33" s="748"/>
      <c r="Q33" s="167" t="s">
        <v>66</v>
      </c>
      <c r="R33" s="974" t="s">
        <v>71</v>
      </c>
      <c r="S33" s="975"/>
      <c r="T33" s="762" t="str">
        <f>IF(G33="","",VLOOKUP(G33,BO:BS,5,0))</f>
        <v/>
      </c>
      <c r="U33" s="762"/>
      <c r="V33" s="762"/>
      <c r="W33" s="762"/>
      <c r="X33" s="762"/>
      <c r="Y33" s="762"/>
      <c r="Z33" s="127" t="s">
        <v>0</v>
      </c>
      <c r="AA33" s="976" t="str">
        <f t="shared" si="3"/>
        <v/>
      </c>
      <c r="AB33" s="977"/>
      <c r="AC33" s="977"/>
      <c r="AD33" s="977"/>
      <c r="AE33" s="977"/>
      <c r="AF33" s="977"/>
      <c r="AG33" s="977"/>
      <c r="AH33" s="977"/>
      <c r="AI33" s="977"/>
      <c r="AJ33" s="977"/>
      <c r="AK33" s="977"/>
      <c r="AL33" s="977"/>
      <c r="AM33" s="977"/>
      <c r="AN33" s="130" t="s">
        <v>0</v>
      </c>
      <c r="AO33" s="658"/>
      <c r="AP33" s="659"/>
      <c r="AQ33" s="659"/>
      <c r="AR33" s="659"/>
      <c r="AS33" s="659"/>
      <c r="AT33" s="659"/>
      <c r="AU33" s="659"/>
      <c r="AV33" s="659"/>
      <c r="AW33" s="659"/>
      <c r="AX33" s="659"/>
      <c r="AY33" s="659"/>
      <c r="AZ33" s="659"/>
      <c r="BA33" s="659"/>
      <c r="BB33" s="659"/>
      <c r="BC33" s="646"/>
    </row>
    <row r="34" spans="1:69" ht="33.75" customHeight="1" thickTop="1" thickBot="1">
      <c r="A34" s="1099" t="s">
        <v>313</v>
      </c>
      <c r="B34" s="1100"/>
      <c r="C34" s="1100"/>
      <c r="D34" s="1100"/>
      <c r="E34" s="1100"/>
      <c r="F34" s="1100"/>
      <c r="G34" s="1100"/>
      <c r="H34" s="1100"/>
      <c r="I34" s="1100"/>
      <c r="J34" s="1100"/>
      <c r="K34" s="1100"/>
      <c r="L34" s="1100"/>
      <c r="M34" s="1100"/>
      <c r="N34" s="1100"/>
      <c r="O34" s="1100"/>
      <c r="P34" s="1100"/>
      <c r="Q34" s="1100"/>
      <c r="R34" s="1100"/>
      <c r="S34" s="1100"/>
      <c r="T34" s="1100"/>
      <c r="U34" s="1100"/>
      <c r="V34" s="1100"/>
      <c r="W34" s="1100"/>
      <c r="X34" s="1100"/>
      <c r="Y34" s="1100"/>
      <c r="Z34" s="1100"/>
      <c r="AA34" s="1100"/>
      <c r="AB34" s="1100"/>
      <c r="AC34" s="1100"/>
      <c r="AD34" s="1100"/>
      <c r="AE34" s="1100"/>
      <c r="AF34" s="1100"/>
      <c r="AG34" s="1100"/>
      <c r="AH34" s="1100"/>
      <c r="AI34" s="1100"/>
      <c r="AJ34" s="1100"/>
      <c r="AK34" s="1100"/>
      <c r="AL34" s="1100"/>
      <c r="AM34" s="1100"/>
      <c r="AN34" s="1100"/>
      <c r="AO34" s="754">
        <f>SUM(AO28:BB33)</f>
        <v>0</v>
      </c>
      <c r="AP34" s="755"/>
      <c r="AQ34" s="755"/>
      <c r="AR34" s="755"/>
      <c r="AS34" s="755"/>
      <c r="AT34" s="755"/>
      <c r="AU34" s="755"/>
      <c r="AV34" s="755"/>
      <c r="AW34" s="755"/>
      <c r="AX34" s="755"/>
      <c r="AY34" s="755"/>
      <c r="AZ34" s="755"/>
      <c r="BA34" s="755"/>
      <c r="BB34" s="755"/>
      <c r="BC34" s="163" t="s">
        <v>0</v>
      </c>
    </row>
    <row r="35" spans="1:69" ht="15" customHeight="1">
      <c r="A35" s="283"/>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64"/>
      <c r="AP35" s="264"/>
      <c r="AQ35" s="264"/>
      <c r="AR35" s="264"/>
      <c r="AS35" s="264"/>
      <c r="AT35" s="264"/>
      <c r="AU35" s="264"/>
      <c r="AV35" s="264"/>
      <c r="AW35" s="264"/>
      <c r="AX35" s="264"/>
      <c r="AY35" s="264"/>
      <c r="AZ35" s="264"/>
      <c r="BA35" s="264"/>
      <c r="BB35" s="264"/>
      <c r="BC35" s="284"/>
    </row>
    <row r="36" spans="1:69" ht="15" customHeight="1">
      <c r="A36" s="283"/>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64"/>
      <c r="AP36" s="264"/>
      <c r="AQ36" s="264"/>
      <c r="AR36" s="264"/>
      <c r="AS36" s="264"/>
      <c r="AT36" s="264"/>
      <c r="AU36" s="264"/>
      <c r="AV36" s="264"/>
      <c r="AW36" s="264"/>
      <c r="AX36" s="264"/>
      <c r="AY36" s="264"/>
      <c r="AZ36" s="264"/>
      <c r="BA36" s="264"/>
      <c r="BB36" s="264"/>
      <c r="BC36" s="284"/>
    </row>
    <row r="37" spans="1:69" ht="31.5" customHeight="1" thickBot="1">
      <c r="A37" s="42" t="s">
        <v>314</v>
      </c>
      <c r="B37" s="34"/>
      <c r="C37" s="34"/>
      <c r="D37" s="34"/>
      <c r="E37" s="34"/>
      <c r="F37" s="4"/>
      <c r="G37" s="4"/>
      <c r="H37" s="4"/>
      <c r="I37" s="4"/>
      <c r="J37" s="4"/>
      <c r="K37" s="4"/>
      <c r="L37" s="4"/>
      <c r="M37" s="604" t="str">
        <f>IF(COUNTIF(AM39:AN42,"err")&gt;0,"グレードと一致しない型番があります。登録番号を確認して下さい。","")</f>
        <v/>
      </c>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4"/>
      <c r="AP37" s="604"/>
      <c r="AQ37" s="604"/>
      <c r="AR37" s="604"/>
      <c r="AS37" s="604"/>
      <c r="AT37" s="264"/>
      <c r="AU37" s="264"/>
      <c r="AV37" s="264"/>
      <c r="AW37" s="264"/>
      <c r="AX37" s="264"/>
      <c r="AY37" s="264"/>
      <c r="AZ37" s="264"/>
      <c r="BA37" s="264"/>
      <c r="BB37" s="264"/>
      <c r="BC37" s="284"/>
    </row>
    <row r="38" spans="1:69" ht="46.5" customHeight="1" thickBot="1">
      <c r="A38" s="593" t="s">
        <v>15</v>
      </c>
      <c r="B38" s="594"/>
      <c r="C38" s="1063" t="s">
        <v>48</v>
      </c>
      <c r="D38" s="1064"/>
      <c r="E38" s="1064"/>
      <c r="F38" s="1065"/>
      <c r="G38" s="1064" t="s">
        <v>315</v>
      </c>
      <c r="H38" s="1064"/>
      <c r="I38" s="1064"/>
      <c r="J38" s="1064"/>
      <c r="K38" s="1064"/>
      <c r="L38" s="1066"/>
      <c r="M38" s="1067" t="s">
        <v>194</v>
      </c>
      <c r="N38" s="1064"/>
      <c r="O38" s="1064"/>
      <c r="P38" s="1064"/>
      <c r="Q38" s="1064"/>
      <c r="R38" s="1066"/>
      <c r="S38" s="1067" t="s">
        <v>10</v>
      </c>
      <c r="T38" s="1064"/>
      <c r="U38" s="1064"/>
      <c r="V38" s="1064"/>
      <c r="W38" s="1064"/>
      <c r="X38" s="1064"/>
      <c r="Y38" s="1064"/>
      <c r="Z38" s="1066"/>
      <c r="AA38" s="1067" t="s">
        <v>2</v>
      </c>
      <c r="AB38" s="1064"/>
      <c r="AC38" s="1064"/>
      <c r="AD38" s="1064"/>
      <c r="AE38" s="1064"/>
      <c r="AF38" s="1064"/>
      <c r="AG38" s="1064"/>
      <c r="AH38" s="1064"/>
      <c r="AI38" s="1064"/>
      <c r="AJ38" s="1064"/>
      <c r="AK38" s="1064"/>
      <c r="AL38" s="1066"/>
      <c r="AM38" s="1068" t="s">
        <v>63</v>
      </c>
      <c r="AN38" s="1069"/>
      <c r="AO38" s="1070" t="s">
        <v>16</v>
      </c>
      <c r="AP38" s="1071"/>
      <c r="AQ38" s="1072"/>
      <c r="AR38" s="1073" t="s">
        <v>128</v>
      </c>
      <c r="AS38" s="1074"/>
      <c r="AT38" s="1075" t="s">
        <v>17</v>
      </c>
      <c r="AU38" s="1076"/>
      <c r="AV38" s="1077"/>
      <c r="AW38" s="1075" t="s">
        <v>64</v>
      </c>
      <c r="AX38" s="1076"/>
      <c r="AY38" s="1077"/>
      <c r="AZ38" s="1067" t="s">
        <v>129</v>
      </c>
      <c r="BA38" s="1078"/>
      <c r="BB38" s="1078"/>
      <c r="BC38" s="1079"/>
      <c r="BO38" s="11"/>
      <c r="BP38" s="285"/>
      <c r="BQ38" s="285"/>
    </row>
    <row r="39" spans="1:69" s="20" customFormat="1" ht="34.5" customHeight="1" thickTop="1">
      <c r="A39" s="1101" t="s">
        <v>316</v>
      </c>
      <c r="B39" s="1102"/>
      <c r="C39" s="1105"/>
      <c r="D39" s="1106"/>
      <c r="E39" s="1106"/>
      <c r="F39" s="1107"/>
      <c r="G39" s="561"/>
      <c r="H39" s="561"/>
      <c r="I39" s="561"/>
      <c r="J39" s="561"/>
      <c r="K39" s="561"/>
      <c r="L39" s="562"/>
      <c r="M39" s="560"/>
      <c r="N39" s="561"/>
      <c r="O39" s="561"/>
      <c r="P39" s="561"/>
      <c r="Q39" s="561"/>
      <c r="R39" s="562"/>
      <c r="S39" s="580"/>
      <c r="T39" s="581"/>
      <c r="U39" s="581"/>
      <c r="V39" s="581"/>
      <c r="W39" s="581"/>
      <c r="X39" s="581"/>
      <c r="Y39" s="581"/>
      <c r="Z39" s="582"/>
      <c r="AA39" s="580"/>
      <c r="AB39" s="581"/>
      <c r="AC39" s="581"/>
      <c r="AD39" s="581"/>
      <c r="AE39" s="581"/>
      <c r="AF39" s="581"/>
      <c r="AG39" s="581"/>
      <c r="AH39" s="581"/>
      <c r="AI39" s="581"/>
      <c r="AJ39" s="581"/>
      <c r="AK39" s="581"/>
      <c r="AL39" s="582"/>
      <c r="AM39" s="628" t="str">
        <f>IF(M39="","",IF(AND(LEFT(M39,1)&amp;RIGHT(M39,1)&lt;&gt;"D1",LEFT(M39,1)&amp;RIGHT(M39,1)&lt;&gt;"D2",LEFT(M39,1)&amp;RIGHT(M39,1)&lt;&gt;"D3"),"err",LEFT(M39,1)&amp;RIGHT(M39,1)))</f>
        <v/>
      </c>
      <c r="AN39" s="629"/>
      <c r="AO39" s="572"/>
      <c r="AP39" s="573"/>
      <c r="AQ39" s="574"/>
      <c r="AR39" s="575"/>
      <c r="AS39" s="576"/>
      <c r="AT39" s="539" t="str">
        <f t="shared" ref="AT39:AT42" si="4">IF(AND(AO39&lt;&gt;"",AR39&lt;&gt;""),ROUNDDOWN(((AR39/AO39)/1000),1),"")</f>
        <v/>
      </c>
      <c r="AU39" s="540"/>
      <c r="AV39" s="541"/>
      <c r="AW39" s="1127" t="str">
        <f>IF(AT39="","",SUM(AT39:AV39))</f>
        <v/>
      </c>
      <c r="AX39" s="1128"/>
      <c r="AY39" s="1129"/>
      <c r="AZ39" s="527"/>
      <c r="BA39" s="528"/>
      <c r="BB39" s="528"/>
      <c r="BC39" s="194" t="s">
        <v>66</v>
      </c>
    </row>
    <row r="40" spans="1:69" s="20" customFormat="1" ht="35.1" customHeight="1">
      <c r="A40" s="1103"/>
      <c r="B40" s="1104"/>
      <c r="C40" s="1108"/>
      <c r="D40" s="1109"/>
      <c r="E40" s="1109"/>
      <c r="F40" s="1110"/>
      <c r="G40" s="584"/>
      <c r="H40" s="584"/>
      <c r="I40" s="584"/>
      <c r="J40" s="584"/>
      <c r="K40" s="584"/>
      <c r="L40" s="585"/>
      <c r="M40" s="1111"/>
      <c r="N40" s="1112"/>
      <c r="O40" s="1112"/>
      <c r="P40" s="1112"/>
      <c r="Q40" s="1112"/>
      <c r="R40" s="1113"/>
      <c r="S40" s="1114"/>
      <c r="T40" s="1115"/>
      <c r="U40" s="1115"/>
      <c r="V40" s="1115"/>
      <c r="W40" s="1115"/>
      <c r="X40" s="1115"/>
      <c r="Y40" s="1115"/>
      <c r="Z40" s="1116"/>
      <c r="AA40" s="1114"/>
      <c r="AB40" s="1115"/>
      <c r="AC40" s="1115"/>
      <c r="AD40" s="1115"/>
      <c r="AE40" s="1115"/>
      <c r="AF40" s="1115"/>
      <c r="AG40" s="1115"/>
      <c r="AH40" s="1115"/>
      <c r="AI40" s="1115"/>
      <c r="AJ40" s="1115"/>
      <c r="AK40" s="1115"/>
      <c r="AL40" s="1116"/>
      <c r="AM40" s="1117" t="str">
        <f>IF(M40="","",IF(AND(LEFT(M40,1)&amp;RIGHT(M40,1)&lt;&gt;"D1",LEFT(M40,1)&amp;RIGHT(M40,1)&lt;&gt;"D2",LEFT(M40,1)&amp;RIGHT(M40,1)&lt;&gt;"D3"),"err",LEFT(M40,1)&amp;RIGHT(M40,1)))</f>
        <v/>
      </c>
      <c r="AN40" s="1118"/>
      <c r="AO40" s="1119"/>
      <c r="AP40" s="1120"/>
      <c r="AQ40" s="1121"/>
      <c r="AR40" s="1122"/>
      <c r="AS40" s="1123"/>
      <c r="AT40" s="1124" t="str">
        <f t="shared" si="4"/>
        <v/>
      </c>
      <c r="AU40" s="1125"/>
      <c r="AV40" s="1126"/>
      <c r="AW40" s="1130" t="str">
        <f>IF(AT40="","",SUM(AT40:AV40))</f>
        <v/>
      </c>
      <c r="AX40" s="1131"/>
      <c r="AY40" s="1132"/>
      <c r="AZ40" s="525"/>
      <c r="BA40" s="526"/>
      <c r="BB40" s="526"/>
      <c r="BC40" s="195" t="s">
        <v>66</v>
      </c>
    </row>
    <row r="41" spans="1:69" s="20" customFormat="1" ht="35.1" customHeight="1">
      <c r="A41" s="1133" t="s">
        <v>317</v>
      </c>
      <c r="B41" s="1134"/>
      <c r="C41" s="1137"/>
      <c r="D41" s="1138"/>
      <c r="E41" s="1138"/>
      <c r="F41" s="1139"/>
      <c r="G41" s="570"/>
      <c r="H41" s="570"/>
      <c r="I41" s="570"/>
      <c r="J41" s="570"/>
      <c r="K41" s="570"/>
      <c r="L41" s="571"/>
      <c r="M41" s="569"/>
      <c r="N41" s="570"/>
      <c r="O41" s="570"/>
      <c r="P41" s="570"/>
      <c r="Q41" s="570"/>
      <c r="R41" s="571"/>
      <c r="S41" s="589"/>
      <c r="T41" s="590"/>
      <c r="U41" s="590"/>
      <c r="V41" s="590"/>
      <c r="W41" s="590"/>
      <c r="X41" s="590"/>
      <c r="Y41" s="590"/>
      <c r="Z41" s="591"/>
      <c r="AA41" s="589"/>
      <c r="AB41" s="590"/>
      <c r="AC41" s="590"/>
      <c r="AD41" s="590"/>
      <c r="AE41" s="590"/>
      <c r="AF41" s="590"/>
      <c r="AG41" s="590"/>
      <c r="AH41" s="590"/>
      <c r="AI41" s="590"/>
      <c r="AJ41" s="590"/>
      <c r="AK41" s="590"/>
      <c r="AL41" s="591"/>
      <c r="AM41" s="550" t="str">
        <f t="shared" ref="AM41:AM42" si="5">IF(M41="","",IF(AND(LEFT(M41,1)&amp;RIGHT(M41,1)&lt;&gt;"D1",LEFT(M41,1)&amp;RIGHT(M41,1)&lt;&gt;"D2",LEFT(M41,1)&amp;RIGHT(M41,1)&lt;&gt;"D3"),"err",LEFT(M41,1)&amp;RIGHT(M41,1)))</f>
        <v/>
      </c>
      <c r="AN41" s="551"/>
      <c r="AO41" s="555"/>
      <c r="AP41" s="556"/>
      <c r="AQ41" s="557"/>
      <c r="AR41" s="537"/>
      <c r="AS41" s="538"/>
      <c r="AT41" s="547" t="str">
        <f t="shared" si="4"/>
        <v/>
      </c>
      <c r="AU41" s="548"/>
      <c r="AV41" s="549"/>
      <c r="AW41" s="1140" t="str">
        <f>IF(AT41="","",SUM(AT41:AV41))</f>
        <v/>
      </c>
      <c r="AX41" s="1141"/>
      <c r="AY41" s="1142"/>
      <c r="AZ41" s="1143"/>
      <c r="BA41" s="1144"/>
      <c r="BB41" s="1144"/>
      <c r="BC41" s="197" t="s">
        <v>66</v>
      </c>
    </row>
    <row r="42" spans="1:69" s="20" customFormat="1" ht="35.1" customHeight="1" thickBot="1">
      <c r="A42" s="1135"/>
      <c r="B42" s="1136"/>
      <c r="C42" s="1145"/>
      <c r="D42" s="1146"/>
      <c r="E42" s="1146"/>
      <c r="F42" s="1147"/>
      <c r="G42" s="674"/>
      <c r="H42" s="674"/>
      <c r="I42" s="674"/>
      <c r="J42" s="674"/>
      <c r="K42" s="674"/>
      <c r="L42" s="675"/>
      <c r="M42" s="1148"/>
      <c r="N42" s="1149"/>
      <c r="O42" s="1149"/>
      <c r="P42" s="1149"/>
      <c r="Q42" s="1149"/>
      <c r="R42" s="1150"/>
      <c r="S42" s="1151"/>
      <c r="T42" s="1152"/>
      <c r="U42" s="1152"/>
      <c r="V42" s="1152"/>
      <c r="W42" s="1152"/>
      <c r="X42" s="1152"/>
      <c r="Y42" s="1152"/>
      <c r="Z42" s="1153"/>
      <c r="AA42" s="1151"/>
      <c r="AB42" s="1152"/>
      <c r="AC42" s="1152"/>
      <c r="AD42" s="1152"/>
      <c r="AE42" s="1152"/>
      <c r="AF42" s="1152"/>
      <c r="AG42" s="1152"/>
      <c r="AH42" s="1152"/>
      <c r="AI42" s="1152"/>
      <c r="AJ42" s="1152"/>
      <c r="AK42" s="1152"/>
      <c r="AL42" s="1153"/>
      <c r="AM42" s="1154" t="str">
        <f t="shared" si="5"/>
        <v/>
      </c>
      <c r="AN42" s="1155"/>
      <c r="AO42" s="1156"/>
      <c r="AP42" s="1157"/>
      <c r="AQ42" s="1158"/>
      <c r="AR42" s="1159"/>
      <c r="AS42" s="1160"/>
      <c r="AT42" s="1161" t="str">
        <f t="shared" si="4"/>
        <v/>
      </c>
      <c r="AU42" s="1162"/>
      <c r="AV42" s="1163"/>
      <c r="AW42" s="668" t="str">
        <f>IF(AT42="","",SUM(AT42:AV42))</f>
        <v/>
      </c>
      <c r="AX42" s="669"/>
      <c r="AY42" s="670"/>
      <c r="AZ42" s="1164"/>
      <c r="BA42" s="1165"/>
      <c r="BB42" s="1165"/>
      <c r="BC42" s="286" t="s">
        <v>66</v>
      </c>
    </row>
    <row r="43" spans="1:69" s="20" customFormat="1" ht="12" customHeight="1">
      <c r="A43" s="275"/>
      <c r="B43" s="275"/>
      <c r="C43" s="289"/>
      <c r="D43" s="289"/>
      <c r="E43" s="289"/>
      <c r="F43" s="276"/>
      <c r="G43" s="276"/>
      <c r="H43" s="276"/>
      <c r="I43" s="276"/>
      <c r="J43" s="276"/>
      <c r="K43" s="276"/>
      <c r="L43" s="276"/>
      <c r="M43" s="276"/>
      <c r="N43" s="276"/>
      <c r="O43" s="276"/>
      <c r="P43" s="276"/>
      <c r="Q43" s="276"/>
      <c r="R43" s="276"/>
      <c r="S43" s="290"/>
      <c r="T43" s="290"/>
      <c r="U43" s="290"/>
      <c r="V43" s="290"/>
      <c r="W43" s="290"/>
      <c r="X43" s="290"/>
      <c r="Y43" s="290"/>
      <c r="Z43" s="290"/>
      <c r="AA43" s="290"/>
      <c r="AB43" s="290"/>
      <c r="AC43" s="290"/>
      <c r="AD43" s="290"/>
      <c r="AE43" s="290"/>
      <c r="AF43" s="290"/>
      <c r="AG43" s="290"/>
      <c r="AH43" s="290"/>
      <c r="AI43" s="290"/>
      <c r="AJ43" s="290"/>
      <c r="AK43" s="290"/>
      <c r="AL43" s="290"/>
      <c r="AM43" s="277"/>
      <c r="AN43" s="277"/>
      <c r="AO43" s="291"/>
      <c r="AP43" s="291"/>
      <c r="AQ43" s="291"/>
      <c r="AR43" s="292"/>
      <c r="AS43" s="292"/>
      <c r="AT43" s="278"/>
      <c r="AU43" s="278"/>
      <c r="AV43" s="278"/>
      <c r="AW43" s="279"/>
      <c r="AX43" s="279"/>
      <c r="AY43" s="279"/>
      <c r="AZ43" s="293"/>
      <c r="BA43" s="293"/>
      <c r="BB43" s="293"/>
      <c r="BC43" s="280"/>
    </row>
    <row r="44" spans="1:69" ht="12" customHeight="1">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row>
    <row r="45" spans="1:69" ht="31.5" customHeight="1" thickBot="1">
      <c r="A45" s="42" t="s">
        <v>318</v>
      </c>
      <c r="B45" s="122"/>
      <c r="C45" s="122"/>
      <c r="D45" s="122"/>
      <c r="E45" s="122"/>
      <c r="F45" s="122"/>
      <c r="G45" s="122"/>
      <c r="H45" s="122"/>
      <c r="I45" s="122"/>
      <c r="J45" s="122"/>
      <c r="K45" s="122"/>
      <c r="L45" s="122"/>
      <c r="M45" s="122"/>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22"/>
      <c r="AS45" s="122"/>
      <c r="AT45" s="122"/>
      <c r="AU45" s="122"/>
      <c r="AV45" s="122"/>
      <c r="AW45" s="122"/>
      <c r="AX45" s="122"/>
      <c r="AY45" s="122"/>
      <c r="AZ45" s="122"/>
      <c r="BA45" s="122"/>
      <c r="BB45" s="122"/>
      <c r="BC45" s="122"/>
    </row>
    <row r="46" spans="1:69" ht="57.75" customHeight="1" thickBot="1">
      <c r="A46" s="593" t="s">
        <v>15</v>
      </c>
      <c r="B46" s="594"/>
      <c r="C46" s="691" t="s">
        <v>48</v>
      </c>
      <c r="D46" s="692"/>
      <c r="E46" s="692"/>
      <c r="F46" s="693"/>
      <c r="G46" s="1086" t="s">
        <v>63</v>
      </c>
      <c r="H46" s="1087"/>
      <c r="I46" s="1087"/>
      <c r="J46" s="1089"/>
      <c r="K46" s="1090" t="s">
        <v>90</v>
      </c>
      <c r="L46" s="1091"/>
      <c r="M46" s="1091"/>
      <c r="N46" s="1091"/>
      <c r="O46" s="1091"/>
      <c r="P46" s="1091"/>
      <c r="Q46" s="1092"/>
      <c r="R46" s="1093" t="s">
        <v>71</v>
      </c>
      <c r="S46" s="1094"/>
      <c r="T46" s="1095" t="s">
        <v>89</v>
      </c>
      <c r="U46" s="1087"/>
      <c r="V46" s="1087"/>
      <c r="W46" s="1087"/>
      <c r="X46" s="1087"/>
      <c r="Y46" s="1087"/>
      <c r="Z46" s="1089"/>
      <c r="AA46" s="1086" t="s">
        <v>98</v>
      </c>
      <c r="AB46" s="1087"/>
      <c r="AC46" s="1087"/>
      <c r="AD46" s="1087"/>
      <c r="AE46" s="1087"/>
      <c r="AF46" s="1087"/>
      <c r="AG46" s="1087"/>
      <c r="AH46" s="1087"/>
      <c r="AI46" s="1087"/>
      <c r="AJ46" s="1087"/>
      <c r="AK46" s="1087"/>
      <c r="AL46" s="1087"/>
      <c r="AM46" s="1087"/>
      <c r="AN46" s="1089"/>
      <c r="AO46" s="1086" t="s">
        <v>99</v>
      </c>
      <c r="AP46" s="1087"/>
      <c r="AQ46" s="1087"/>
      <c r="AR46" s="1087"/>
      <c r="AS46" s="1087"/>
      <c r="AT46" s="1087"/>
      <c r="AU46" s="1087"/>
      <c r="AV46" s="1087"/>
      <c r="AW46" s="1087"/>
      <c r="AX46" s="1087"/>
      <c r="AY46" s="1087"/>
      <c r="AZ46" s="1087"/>
      <c r="BA46" s="1087"/>
      <c r="BB46" s="1087"/>
      <c r="BC46" s="1088"/>
    </row>
    <row r="47" spans="1:69" ht="33.75" customHeight="1" thickTop="1">
      <c r="A47" s="1166" t="s">
        <v>319</v>
      </c>
      <c r="B47" s="1167"/>
      <c r="C47" s="699" t="str">
        <f>IF(C39="","",C39)</f>
        <v/>
      </c>
      <c r="D47" s="700"/>
      <c r="E47" s="700"/>
      <c r="F47" s="701"/>
      <c r="G47" s="702" t="str">
        <f>IF(AND(AM39&lt;&gt;"err", AM39&lt;&gt;""),AM39,"")</f>
        <v/>
      </c>
      <c r="H47" s="703"/>
      <c r="I47" s="703"/>
      <c r="J47" s="940"/>
      <c r="K47" s="704" t="str">
        <f>IF(OR(G47="",AM39=""),"",INDEX(AZ39,MATCH(G47,AM39,0)))</f>
        <v/>
      </c>
      <c r="L47" s="705"/>
      <c r="M47" s="705"/>
      <c r="N47" s="705"/>
      <c r="O47" s="705"/>
      <c r="P47" s="705"/>
      <c r="Q47" s="281" t="s">
        <v>66</v>
      </c>
      <c r="R47" s="706" t="s">
        <v>71</v>
      </c>
      <c r="S47" s="707"/>
      <c r="T47" s="939" t="str">
        <f>IF(G47="","",VLOOKUP(G47,BO:BT,6,0))</f>
        <v/>
      </c>
      <c r="U47" s="708"/>
      <c r="V47" s="708"/>
      <c r="W47" s="708"/>
      <c r="X47" s="708"/>
      <c r="Y47" s="708"/>
      <c r="Z47" s="128" t="s">
        <v>0</v>
      </c>
      <c r="AA47" s="709" t="str">
        <f>IF(K47="","",K47*T47)</f>
        <v/>
      </c>
      <c r="AB47" s="710"/>
      <c r="AC47" s="710"/>
      <c r="AD47" s="710"/>
      <c r="AE47" s="710"/>
      <c r="AF47" s="710"/>
      <c r="AG47" s="710"/>
      <c r="AH47" s="710"/>
      <c r="AI47" s="710"/>
      <c r="AJ47" s="710"/>
      <c r="AK47" s="710"/>
      <c r="AL47" s="710"/>
      <c r="AM47" s="710"/>
      <c r="AN47" s="128" t="s">
        <v>0</v>
      </c>
      <c r="AO47" s="652">
        <f>SUM(AA47:AM48)</f>
        <v>0</v>
      </c>
      <c r="AP47" s="653"/>
      <c r="AQ47" s="653"/>
      <c r="AR47" s="653"/>
      <c r="AS47" s="653"/>
      <c r="AT47" s="653"/>
      <c r="AU47" s="653"/>
      <c r="AV47" s="653"/>
      <c r="AW47" s="653"/>
      <c r="AX47" s="653"/>
      <c r="AY47" s="653"/>
      <c r="AZ47" s="653"/>
      <c r="BA47" s="653"/>
      <c r="BB47" s="653"/>
      <c r="BC47" s="647" t="s">
        <v>0</v>
      </c>
    </row>
    <row r="48" spans="1:69" ht="33.75" customHeight="1">
      <c r="A48" s="1168"/>
      <c r="B48" s="479"/>
      <c r="C48" s="660" t="str">
        <f>IF(C40="","",C40)</f>
        <v/>
      </c>
      <c r="D48" s="661"/>
      <c r="E48" s="661"/>
      <c r="F48" s="662"/>
      <c r="G48" s="663" t="str">
        <f>IF(AND(AM40&lt;&gt;"err", AM40&lt;&gt;""),AM40,"")</f>
        <v/>
      </c>
      <c r="H48" s="664"/>
      <c r="I48" s="664"/>
      <c r="J48" s="941"/>
      <c r="K48" s="725" t="str">
        <f>IF(OR(G48="",AM40=""),"",INDEX(AZ40,MATCH(G48,AM40,0)))</f>
        <v/>
      </c>
      <c r="L48" s="726"/>
      <c r="M48" s="726"/>
      <c r="N48" s="726"/>
      <c r="O48" s="726"/>
      <c r="P48" s="726"/>
      <c r="Q48" s="171" t="s">
        <v>66</v>
      </c>
      <c r="R48" s="727" t="s">
        <v>71</v>
      </c>
      <c r="S48" s="728"/>
      <c r="T48" s="944" t="str">
        <f>IF(G48="","",VLOOKUP(G48,BO:BT,6,0))</f>
        <v/>
      </c>
      <c r="U48" s="729"/>
      <c r="V48" s="729"/>
      <c r="W48" s="729"/>
      <c r="X48" s="729"/>
      <c r="Y48" s="729"/>
      <c r="Z48" s="129" t="s">
        <v>0</v>
      </c>
      <c r="AA48" s="730" t="str">
        <f t="shared" ref="AA48:AA50" si="6">IF(K48="","",K48*T48)</f>
        <v/>
      </c>
      <c r="AB48" s="731"/>
      <c r="AC48" s="731"/>
      <c r="AD48" s="731"/>
      <c r="AE48" s="731"/>
      <c r="AF48" s="731"/>
      <c r="AG48" s="731"/>
      <c r="AH48" s="731"/>
      <c r="AI48" s="731"/>
      <c r="AJ48" s="731"/>
      <c r="AK48" s="731"/>
      <c r="AL48" s="731"/>
      <c r="AM48" s="731"/>
      <c r="AN48" s="129" t="s">
        <v>0</v>
      </c>
      <c r="AO48" s="658"/>
      <c r="AP48" s="659"/>
      <c r="AQ48" s="659"/>
      <c r="AR48" s="659"/>
      <c r="AS48" s="659"/>
      <c r="AT48" s="659"/>
      <c r="AU48" s="659"/>
      <c r="AV48" s="659"/>
      <c r="AW48" s="659"/>
      <c r="AX48" s="659"/>
      <c r="AY48" s="659"/>
      <c r="AZ48" s="659"/>
      <c r="BA48" s="659"/>
      <c r="BB48" s="659"/>
      <c r="BC48" s="646"/>
    </row>
    <row r="49" spans="1:55" ht="33.75" customHeight="1">
      <c r="A49" s="1169" t="s">
        <v>320</v>
      </c>
      <c r="B49" s="483"/>
      <c r="C49" s="732" t="str">
        <f>IF(C41="","",C41)</f>
        <v/>
      </c>
      <c r="D49" s="733"/>
      <c r="E49" s="733"/>
      <c r="F49" s="734"/>
      <c r="G49" s="735" t="str">
        <f>IF(AND(AM41&lt;&gt;"err", AM41&lt;&gt;""),AM41,"")</f>
        <v/>
      </c>
      <c r="H49" s="736"/>
      <c r="I49" s="736"/>
      <c r="J49" s="1096"/>
      <c r="K49" s="737" t="str">
        <f>IF(OR(G49="",AM41=""),"",INDEX(AZ41,MATCH(G49,AM41,0)))</f>
        <v/>
      </c>
      <c r="L49" s="738"/>
      <c r="M49" s="738"/>
      <c r="N49" s="738"/>
      <c r="O49" s="738"/>
      <c r="P49" s="738"/>
      <c r="Q49" s="287" t="s">
        <v>66</v>
      </c>
      <c r="R49" s="739" t="s">
        <v>71</v>
      </c>
      <c r="S49" s="740"/>
      <c r="T49" s="1172" t="str">
        <f>IF(G49="","",VLOOKUP(G49,BO:BU,7,0))</f>
        <v/>
      </c>
      <c r="U49" s="1173"/>
      <c r="V49" s="1173"/>
      <c r="W49" s="1173"/>
      <c r="X49" s="1173"/>
      <c r="Y49" s="1173"/>
      <c r="Z49" s="131" t="s">
        <v>0</v>
      </c>
      <c r="AA49" s="1174" t="str">
        <f t="shared" si="6"/>
        <v/>
      </c>
      <c r="AB49" s="1175"/>
      <c r="AC49" s="1175"/>
      <c r="AD49" s="1175"/>
      <c r="AE49" s="1175"/>
      <c r="AF49" s="1175"/>
      <c r="AG49" s="1175"/>
      <c r="AH49" s="1175"/>
      <c r="AI49" s="1175"/>
      <c r="AJ49" s="1175"/>
      <c r="AK49" s="1175"/>
      <c r="AL49" s="1175"/>
      <c r="AM49" s="1175"/>
      <c r="AN49" s="131" t="s">
        <v>0</v>
      </c>
      <c r="AO49" s="654">
        <f>SUM(AA49:AM50)</f>
        <v>0</v>
      </c>
      <c r="AP49" s="655"/>
      <c r="AQ49" s="655"/>
      <c r="AR49" s="655"/>
      <c r="AS49" s="655"/>
      <c r="AT49" s="655"/>
      <c r="AU49" s="655"/>
      <c r="AV49" s="655"/>
      <c r="AW49" s="655"/>
      <c r="AX49" s="655"/>
      <c r="AY49" s="655"/>
      <c r="AZ49" s="655"/>
      <c r="BA49" s="655"/>
      <c r="BB49" s="655"/>
      <c r="BC49" s="645" t="s">
        <v>0</v>
      </c>
    </row>
    <row r="50" spans="1:55" ht="33.75" customHeight="1" thickBot="1">
      <c r="A50" s="1170"/>
      <c r="B50" s="1171"/>
      <c r="C50" s="744" t="str">
        <f>IF(C42="","",C42)</f>
        <v/>
      </c>
      <c r="D50" s="745"/>
      <c r="E50" s="745"/>
      <c r="F50" s="746"/>
      <c r="G50" s="723" t="str">
        <f>IF(AND(AM42&lt;&gt;"err", AM42&lt;&gt;""),AM42,"")</f>
        <v/>
      </c>
      <c r="H50" s="724"/>
      <c r="I50" s="724"/>
      <c r="J50" s="724"/>
      <c r="K50" s="1176" t="str">
        <f>IF(OR(G50="",AM42=""),"",INDEX(AZ42,MATCH(G50,AM42,0)))</f>
        <v/>
      </c>
      <c r="L50" s="1177"/>
      <c r="M50" s="1177"/>
      <c r="N50" s="1177"/>
      <c r="O50" s="1177"/>
      <c r="P50" s="1177"/>
      <c r="Q50" s="167" t="s">
        <v>66</v>
      </c>
      <c r="R50" s="974" t="s">
        <v>71</v>
      </c>
      <c r="S50" s="975"/>
      <c r="T50" s="762" t="str">
        <f>IF(G50="","",VLOOKUP(G50,BO:BU,7,0))</f>
        <v/>
      </c>
      <c r="U50" s="762"/>
      <c r="V50" s="762"/>
      <c r="W50" s="762"/>
      <c r="X50" s="762"/>
      <c r="Y50" s="762"/>
      <c r="Z50" s="127" t="s">
        <v>0</v>
      </c>
      <c r="AA50" s="763" t="str">
        <f t="shared" si="6"/>
        <v/>
      </c>
      <c r="AB50" s="764"/>
      <c r="AC50" s="764"/>
      <c r="AD50" s="764"/>
      <c r="AE50" s="764"/>
      <c r="AF50" s="764"/>
      <c r="AG50" s="764"/>
      <c r="AH50" s="764"/>
      <c r="AI50" s="764"/>
      <c r="AJ50" s="764"/>
      <c r="AK50" s="764"/>
      <c r="AL50" s="764"/>
      <c r="AM50" s="764"/>
      <c r="AN50" s="130" t="s">
        <v>0</v>
      </c>
      <c r="AO50" s="658"/>
      <c r="AP50" s="659"/>
      <c r="AQ50" s="659"/>
      <c r="AR50" s="659"/>
      <c r="AS50" s="659"/>
      <c r="AT50" s="659"/>
      <c r="AU50" s="659"/>
      <c r="AV50" s="659"/>
      <c r="AW50" s="659"/>
      <c r="AX50" s="659"/>
      <c r="AY50" s="659"/>
      <c r="AZ50" s="659"/>
      <c r="BA50" s="659"/>
      <c r="BB50" s="659"/>
      <c r="BC50" s="646"/>
    </row>
    <row r="51" spans="1:55" ht="33.75" customHeight="1" thickTop="1" thickBot="1">
      <c r="A51" s="1099" t="s">
        <v>321</v>
      </c>
      <c r="B51" s="1100"/>
      <c r="C51" s="1100"/>
      <c r="D51" s="1100"/>
      <c r="E51" s="1100"/>
      <c r="F51" s="1100"/>
      <c r="G51" s="1100"/>
      <c r="H51" s="1100"/>
      <c r="I51" s="1100"/>
      <c r="J51" s="1100"/>
      <c r="K51" s="1100"/>
      <c r="L51" s="1100"/>
      <c r="M51" s="1100"/>
      <c r="N51" s="1100"/>
      <c r="O51" s="1100"/>
      <c r="P51" s="1100"/>
      <c r="Q51" s="1100"/>
      <c r="R51" s="1100"/>
      <c r="S51" s="1100"/>
      <c r="T51" s="1100"/>
      <c r="U51" s="1100"/>
      <c r="V51" s="1100"/>
      <c r="W51" s="1100"/>
      <c r="X51" s="1100"/>
      <c r="Y51" s="1100"/>
      <c r="Z51" s="1100"/>
      <c r="AA51" s="1100"/>
      <c r="AB51" s="1100"/>
      <c r="AC51" s="1100"/>
      <c r="AD51" s="1100"/>
      <c r="AE51" s="1100"/>
      <c r="AF51" s="1100"/>
      <c r="AG51" s="1100"/>
      <c r="AH51" s="1100"/>
      <c r="AI51" s="1100"/>
      <c r="AJ51" s="1100"/>
      <c r="AK51" s="1100"/>
      <c r="AL51" s="1100"/>
      <c r="AM51" s="1100"/>
      <c r="AN51" s="1100"/>
      <c r="AO51" s="754">
        <f>SUM(AO47:BB50)</f>
        <v>0</v>
      </c>
      <c r="AP51" s="755"/>
      <c r="AQ51" s="755"/>
      <c r="AR51" s="755"/>
      <c r="AS51" s="755"/>
      <c r="AT51" s="755"/>
      <c r="AU51" s="755"/>
      <c r="AV51" s="755"/>
      <c r="AW51" s="755"/>
      <c r="AX51" s="755"/>
      <c r="AY51" s="755"/>
      <c r="AZ51" s="755"/>
      <c r="BA51" s="755"/>
      <c r="BB51" s="755"/>
      <c r="BC51" s="163" t="s">
        <v>0</v>
      </c>
    </row>
    <row r="52" spans="1:55" ht="15" customHeight="1">
      <c r="A52" s="283"/>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64"/>
      <c r="AP52" s="264"/>
      <c r="AQ52" s="264"/>
      <c r="AR52" s="264"/>
      <c r="AS52" s="264"/>
      <c r="AT52" s="264"/>
      <c r="AU52" s="264"/>
      <c r="AV52" s="264"/>
      <c r="AW52" s="264"/>
      <c r="AX52" s="264"/>
      <c r="AY52" s="264"/>
      <c r="AZ52" s="264"/>
      <c r="BA52" s="264"/>
      <c r="BB52" s="264"/>
      <c r="BC52" s="284"/>
    </row>
    <row r="53" spans="1:55" ht="15" customHeight="1" thickBot="1">
      <c r="A53" s="283"/>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64"/>
      <c r="AP53" s="264"/>
      <c r="AQ53" s="264"/>
      <c r="AR53" s="264"/>
      <c r="AS53" s="264"/>
      <c r="AT53" s="264"/>
      <c r="AU53" s="264"/>
      <c r="AV53" s="264"/>
      <c r="AW53" s="264"/>
      <c r="AX53" s="264"/>
      <c r="AY53" s="264"/>
      <c r="AZ53" s="264"/>
      <c r="BA53" s="264"/>
      <c r="BB53" s="264"/>
      <c r="BC53" s="284"/>
    </row>
    <row r="54" spans="1:55" ht="67.5" customHeight="1" thickBot="1">
      <c r="A54" s="283"/>
      <c r="B54" s="283"/>
      <c r="C54" s="283"/>
      <c r="D54" s="283"/>
      <c r="E54" s="283"/>
      <c r="F54" s="283"/>
      <c r="G54" s="283"/>
      <c r="H54" s="283"/>
      <c r="I54" s="283"/>
      <c r="J54" s="283"/>
      <c r="K54" s="283"/>
      <c r="L54" s="283"/>
      <c r="M54" s="283"/>
      <c r="N54" s="283"/>
      <c r="O54" s="283"/>
      <c r="P54" s="283"/>
      <c r="Q54" s="283"/>
      <c r="R54" s="268"/>
      <c r="S54" s="266"/>
      <c r="T54" s="266"/>
      <c r="U54" s="266"/>
      <c r="V54" s="266"/>
      <c r="W54" s="266"/>
      <c r="X54" s="266"/>
      <c r="Y54" s="266"/>
      <c r="Z54" s="266"/>
      <c r="AA54" s="1178" t="s">
        <v>322</v>
      </c>
      <c r="AB54" s="1179"/>
      <c r="AC54" s="1179"/>
      <c r="AD54" s="1179"/>
      <c r="AE54" s="1179"/>
      <c r="AF54" s="1179"/>
      <c r="AG54" s="1179"/>
      <c r="AH54" s="1179"/>
      <c r="AI54" s="1179"/>
      <c r="AJ54" s="1179"/>
      <c r="AK54" s="1179"/>
      <c r="AL54" s="1180"/>
      <c r="AM54" s="1181" t="s">
        <v>14</v>
      </c>
      <c r="AN54" s="1182"/>
      <c r="AO54" s="1183">
        <f>SUM(AO34,AO51)</f>
        <v>0</v>
      </c>
      <c r="AP54" s="1183"/>
      <c r="AQ54" s="1183"/>
      <c r="AR54" s="1183"/>
      <c r="AS54" s="1183"/>
      <c r="AT54" s="1183"/>
      <c r="AU54" s="1183"/>
      <c r="AV54" s="1183"/>
      <c r="AW54" s="1183"/>
      <c r="AX54" s="1183"/>
      <c r="AY54" s="1183"/>
      <c r="AZ54" s="1183"/>
      <c r="BA54" s="1183"/>
      <c r="BB54" s="1183"/>
      <c r="BC54" s="288" t="s">
        <v>323</v>
      </c>
    </row>
    <row r="55" spans="1:55" ht="15" customHeight="1">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64"/>
      <c r="AP55" s="264"/>
      <c r="AQ55" s="264"/>
      <c r="AR55" s="264"/>
      <c r="AS55" s="264"/>
      <c r="AT55" s="264"/>
      <c r="AU55" s="264"/>
      <c r="AV55" s="264"/>
      <c r="AW55" s="264"/>
      <c r="AX55" s="264"/>
      <c r="AY55" s="264"/>
      <c r="AZ55" s="264"/>
      <c r="BA55" s="264"/>
      <c r="BB55" s="264"/>
      <c r="BC55" s="284"/>
    </row>
    <row r="56" spans="1:55" ht="15" customHeight="1">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64"/>
      <c r="AP56" s="264"/>
      <c r="AQ56" s="264"/>
      <c r="AR56" s="264"/>
      <c r="AS56" s="264"/>
      <c r="AT56" s="264"/>
      <c r="AU56" s="264"/>
      <c r="AV56" s="264"/>
      <c r="AW56" s="264"/>
      <c r="AX56" s="264"/>
      <c r="AY56" s="264"/>
      <c r="AZ56" s="264"/>
      <c r="BA56" s="264"/>
      <c r="BB56" s="264"/>
      <c r="BC56" s="284"/>
    </row>
    <row r="57" spans="1:55" ht="21.75" customHeight="1">
      <c r="B57" s="39" t="s">
        <v>324</v>
      </c>
    </row>
    <row r="58" spans="1:55" ht="35.1" customHeight="1">
      <c r="A58" s="665" t="s">
        <v>18</v>
      </c>
      <c r="B58" s="665"/>
      <c r="C58" s="665"/>
      <c r="D58" s="665"/>
      <c r="E58" s="665"/>
      <c r="F58" s="665"/>
      <c r="G58" s="666" t="s">
        <v>68</v>
      </c>
      <c r="H58" s="666"/>
      <c r="I58" s="666"/>
      <c r="J58" s="666"/>
      <c r="K58" s="666"/>
      <c r="L58" s="666"/>
      <c r="M58" s="666"/>
      <c r="N58" s="1184" t="s">
        <v>6</v>
      </c>
      <c r="O58" s="1184"/>
      <c r="P58" s="1184"/>
      <c r="Q58" s="1184"/>
      <c r="R58" s="1184"/>
      <c r="S58" s="1184"/>
      <c r="T58" s="617"/>
      <c r="U58" s="618"/>
      <c r="V58" s="618"/>
      <c r="W58" s="618"/>
      <c r="X58" s="618"/>
      <c r="Y58" s="618"/>
      <c r="Z58" s="618"/>
      <c r="AA58" s="618"/>
      <c r="AB58" s="618"/>
      <c r="AC58" s="618"/>
      <c r="AD58" s="618"/>
      <c r="AE58" s="618"/>
      <c r="AF58" s="618"/>
      <c r="AG58" s="618"/>
      <c r="AH58" s="618"/>
      <c r="AI58" s="618"/>
      <c r="AJ58" s="618"/>
      <c r="AK58" s="618"/>
      <c r="AL58" s="618"/>
      <c r="AM58" s="618"/>
      <c r="AN58" s="619"/>
      <c r="AO58" s="1184" t="s">
        <v>22</v>
      </c>
      <c r="AP58" s="1184"/>
      <c r="AQ58" s="1184"/>
      <c r="AR58" s="1184"/>
      <c r="AS58" s="1184"/>
      <c r="AT58" s="1184"/>
      <c r="AU58" s="617"/>
      <c r="AV58" s="618"/>
      <c r="AW58" s="618"/>
      <c r="AX58" s="618"/>
      <c r="AY58" s="618"/>
      <c r="AZ58" s="618"/>
      <c r="BA58" s="618"/>
      <c r="BB58" s="618"/>
      <c r="BC58" s="619"/>
    </row>
    <row r="59" spans="1:55" ht="34.5" customHeight="1">
      <c r="A59" s="665" t="s">
        <v>18</v>
      </c>
      <c r="B59" s="665"/>
      <c r="C59" s="665"/>
      <c r="D59" s="665"/>
      <c r="E59" s="665"/>
      <c r="F59" s="665"/>
      <c r="G59" s="666" t="s">
        <v>69</v>
      </c>
      <c r="H59" s="666"/>
      <c r="I59" s="666"/>
      <c r="J59" s="666"/>
      <c r="K59" s="666"/>
      <c r="L59" s="666"/>
      <c r="M59" s="666"/>
      <c r="N59" s="1184" t="s">
        <v>6</v>
      </c>
      <c r="O59" s="1184"/>
      <c r="P59" s="1184"/>
      <c r="Q59" s="1184"/>
      <c r="R59" s="1184"/>
      <c r="S59" s="1184"/>
      <c r="T59" s="617"/>
      <c r="U59" s="618"/>
      <c r="V59" s="618"/>
      <c r="W59" s="618"/>
      <c r="X59" s="618"/>
      <c r="Y59" s="618"/>
      <c r="Z59" s="618"/>
      <c r="AA59" s="618"/>
      <c r="AB59" s="618"/>
      <c r="AC59" s="618"/>
      <c r="AD59" s="618"/>
      <c r="AE59" s="618"/>
      <c r="AF59" s="618"/>
      <c r="AG59" s="618"/>
      <c r="AH59" s="618"/>
      <c r="AI59" s="618"/>
      <c r="AJ59" s="618"/>
      <c r="AK59" s="618"/>
      <c r="AL59" s="618"/>
      <c r="AM59" s="618"/>
      <c r="AN59" s="619"/>
      <c r="AO59" s="1184" t="s">
        <v>22</v>
      </c>
      <c r="AP59" s="1184"/>
      <c r="AQ59" s="1184"/>
      <c r="AR59" s="1184"/>
      <c r="AS59" s="1184"/>
      <c r="AT59" s="1184"/>
      <c r="AU59" s="617"/>
      <c r="AV59" s="618"/>
      <c r="AW59" s="618"/>
      <c r="AX59" s="618"/>
      <c r="AY59" s="618"/>
      <c r="AZ59" s="618"/>
      <c r="BA59" s="618"/>
      <c r="BB59" s="618"/>
      <c r="BC59" s="619"/>
    </row>
    <row r="60" spans="1:55" ht="35.1" customHeight="1">
      <c r="A60" s="665" t="s">
        <v>18</v>
      </c>
      <c r="B60" s="665"/>
      <c r="C60" s="665"/>
      <c r="D60" s="665"/>
      <c r="E60" s="665"/>
      <c r="F60" s="665"/>
      <c r="G60" s="666" t="s">
        <v>70</v>
      </c>
      <c r="H60" s="666"/>
      <c r="I60" s="666"/>
      <c r="J60" s="666"/>
      <c r="K60" s="666"/>
      <c r="L60" s="666"/>
      <c r="M60" s="666"/>
      <c r="N60" s="1184" t="s">
        <v>6</v>
      </c>
      <c r="O60" s="1184"/>
      <c r="P60" s="1184"/>
      <c r="Q60" s="1184"/>
      <c r="R60" s="1184"/>
      <c r="S60" s="1184"/>
      <c r="T60" s="617"/>
      <c r="U60" s="618"/>
      <c r="V60" s="618"/>
      <c r="W60" s="618"/>
      <c r="X60" s="618"/>
      <c r="Y60" s="618"/>
      <c r="Z60" s="618"/>
      <c r="AA60" s="618"/>
      <c r="AB60" s="618"/>
      <c r="AC60" s="618"/>
      <c r="AD60" s="618"/>
      <c r="AE60" s="618"/>
      <c r="AF60" s="618"/>
      <c r="AG60" s="618"/>
      <c r="AH60" s="618"/>
      <c r="AI60" s="618"/>
      <c r="AJ60" s="618"/>
      <c r="AK60" s="618"/>
      <c r="AL60" s="618"/>
      <c r="AM60" s="618"/>
      <c r="AN60" s="619"/>
      <c r="AO60" s="1184" t="s">
        <v>22</v>
      </c>
      <c r="AP60" s="1184"/>
      <c r="AQ60" s="1184"/>
      <c r="AR60" s="1184"/>
      <c r="AS60" s="1184"/>
      <c r="AT60" s="1184"/>
      <c r="AU60" s="617"/>
      <c r="AV60" s="618"/>
      <c r="AW60" s="618"/>
      <c r="AX60" s="618"/>
      <c r="AY60" s="618"/>
      <c r="AZ60" s="618"/>
      <c r="BA60" s="618"/>
      <c r="BB60" s="618"/>
      <c r="BC60" s="619"/>
    </row>
    <row r="61" spans="1:55" ht="15" customHeight="1">
      <c r="A61" s="283"/>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64"/>
      <c r="AP61" s="264"/>
      <c r="AQ61" s="264"/>
      <c r="AR61" s="264"/>
      <c r="AS61" s="264"/>
      <c r="AT61" s="264"/>
      <c r="AU61" s="264"/>
      <c r="AV61" s="264"/>
      <c r="AW61" s="264"/>
      <c r="AX61" s="264"/>
      <c r="AY61" s="264"/>
      <c r="AZ61" s="264"/>
      <c r="BA61" s="264"/>
      <c r="BB61" s="264"/>
      <c r="BC61" s="284"/>
    </row>
    <row r="62" spans="1:55" ht="15" customHeight="1" thickBot="1">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35"/>
      <c r="BA62" s="35"/>
      <c r="BB62" s="123"/>
      <c r="BC62" s="123"/>
    </row>
    <row r="63" spans="1:55" ht="35.25" customHeight="1" thickBot="1">
      <c r="A63" s="1185" t="s">
        <v>116</v>
      </c>
      <c r="B63" s="1186"/>
      <c r="C63" s="1186"/>
      <c r="D63" s="1186"/>
      <c r="E63" s="1186"/>
      <c r="F63" s="1186"/>
      <c r="G63" s="758" t="str">
        <f>IF('定型様式5｜総括表'!N14="","",'定型様式5｜総括表'!N14)</f>
        <v/>
      </c>
      <c r="H63" s="758"/>
      <c r="I63" s="758"/>
      <c r="J63" s="759"/>
      <c r="K63" s="21"/>
      <c r="L63" s="21"/>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35"/>
      <c r="BA63" s="35"/>
      <c r="BB63" s="123"/>
      <c r="BC63" s="123"/>
    </row>
    <row r="64" spans="1:55" ht="14.4">
      <c r="A64" s="33"/>
    </row>
    <row r="114" spans="1:1">
      <c r="A114" s="190"/>
    </row>
    <row r="154" spans="1:1">
      <c r="A154" s="231">
        <f>SUM(AO54)</f>
        <v>0</v>
      </c>
    </row>
    <row r="157" spans="1:1">
      <c r="A157" s="231"/>
    </row>
    <row r="158" spans="1:1">
      <c r="A158" s="231"/>
    </row>
  </sheetData>
  <sheetProtection algorithmName="SHA-512" hashValue="nao+fyl42M6+6zGV45vKP+FEQf8emQTxyP0Kp9efAi1ZdJHYPWu5N/w7oB4MqpVwVDt5hEUF7K46+iKGgUiNjA==" saltValue="xUSoBxJiEx79Jzklg5SfcA==" spinCount="100000" sheet="1" objects="1" scenarios="1"/>
  <mergeCells count="338">
    <mergeCell ref="A63:F63"/>
    <mergeCell ref="G63:J63"/>
    <mergeCell ref="A60:F60"/>
    <mergeCell ref="G60:M60"/>
    <mergeCell ref="N60:S60"/>
    <mergeCell ref="T60:AN60"/>
    <mergeCell ref="AO60:AT60"/>
    <mergeCell ref="AU60:BC60"/>
    <mergeCell ref="AU58:BC58"/>
    <mergeCell ref="A59:F59"/>
    <mergeCell ref="G59:M59"/>
    <mergeCell ref="N59:S59"/>
    <mergeCell ref="T59:AN59"/>
    <mergeCell ref="AO59:AT59"/>
    <mergeCell ref="AU59:BC59"/>
    <mergeCell ref="A51:AN51"/>
    <mergeCell ref="AO51:BB51"/>
    <mergeCell ref="AA54:AL54"/>
    <mergeCell ref="AM54:AN54"/>
    <mergeCell ref="AO54:BB54"/>
    <mergeCell ref="A58:F58"/>
    <mergeCell ref="G58:M58"/>
    <mergeCell ref="N58:S58"/>
    <mergeCell ref="T58:AN58"/>
    <mergeCell ref="AO58:AT58"/>
    <mergeCell ref="AO47:BB48"/>
    <mergeCell ref="BC47:BC48"/>
    <mergeCell ref="C48:F48"/>
    <mergeCell ref="G48:J48"/>
    <mergeCell ref="K48:P48"/>
    <mergeCell ref="R48:S48"/>
    <mergeCell ref="T48:Y48"/>
    <mergeCell ref="AA48:AM48"/>
    <mergeCell ref="AA49:AM49"/>
    <mergeCell ref="AO49:BB50"/>
    <mergeCell ref="BC49:BC50"/>
    <mergeCell ref="C50:F50"/>
    <mergeCell ref="G50:J50"/>
    <mergeCell ref="K50:P50"/>
    <mergeCell ref="R50:S50"/>
    <mergeCell ref="T50:Y50"/>
    <mergeCell ref="AA50:AM50"/>
    <mergeCell ref="A47:B48"/>
    <mergeCell ref="C47:F47"/>
    <mergeCell ref="G47:J47"/>
    <mergeCell ref="K47:P47"/>
    <mergeCell ref="R47:S47"/>
    <mergeCell ref="T47:Y47"/>
    <mergeCell ref="AA47:AM47"/>
    <mergeCell ref="A49:B50"/>
    <mergeCell ref="C49:F49"/>
    <mergeCell ref="G49:J49"/>
    <mergeCell ref="K49:P49"/>
    <mergeCell ref="R49:S49"/>
    <mergeCell ref="T49:Y49"/>
    <mergeCell ref="AZ42:BB42"/>
    <mergeCell ref="A46:B46"/>
    <mergeCell ref="C46:F46"/>
    <mergeCell ref="G46:J46"/>
    <mergeCell ref="K46:Q46"/>
    <mergeCell ref="R46:S46"/>
    <mergeCell ref="T46:Z46"/>
    <mergeCell ref="AA46:AN46"/>
    <mergeCell ref="AO46:BC46"/>
    <mergeCell ref="AW40:AY40"/>
    <mergeCell ref="AZ40:BB40"/>
    <mergeCell ref="A41:B42"/>
    <mergeCell ref="C41:F41"/>
    <mergeCell ref="G41:L41"/>
    <mergeCell ref="M41:R41"/>
    <mergeCell ref="S41:Z41"/>
    <mergeCell ref="AA41:AL41"/>
    <mergeCell ref="AM41:AN41"/>
    <mergeCell ref="AO41:AQ41"/>
    <mergeCell ref="AR41:AS41"/>
    <mergeCell ref="AT41:AV41"/>
    <mergeCell ref="AW41:AY41"/>
    <mergeCell ref="AZ41:BB41"/>
    <mergeCell ref="C42:F42"/>
    <mergeCell ref="G42:L42"/>
    <mergeCell ref="M42:R42"/>
    <mergeCell ref="S42:Z42"/>
    <mergeCell ref="AA42:AL42"/>
    <mergeCell ref="AM42:AN42"/>
    <mergeCell ref="AO42:AQ42"/>
    <mergeCell ref="AR42:AS42"/>
    <mergeCell ref="AT42:AV42"/>
    <mergeCell ref="AW42:AY42"/>
    <mergeCell ref="AT38:AV38"/>
    <mergeCell ref="AW38:AY38"/>
    <mergeCell ref="AZ38:BC38"/>
    <mergeCell ref="A39:B40"/>
    <mergeCell ref="C39:F39"/>
    <mergeCell ref="G39:L39"/>
    <mergeCell ref="M39:R39"/>
    <mergeCell ref="S39:Z39"/>
    <mergeCell ref="AZ39:BB39"/>
    <mergeCell ref="C40:F40"/>
    <mergeCell ref="G40:L40"/>
    <mergeCell ref="M40:R40"/>
    <mergeCell ref="S40:Z40"/>
    <mergeCell ref="AA40:AL40"/>
    <mergeCell ref="AM40:AN40"/>
    <mergeCell ref="AO40:AQ40"/>
    <mergeCell ref="AR40:AS40"/>
    <mergeCell ref="AT40:AV40"/>
    <mergeCell ref="AA39:AL39"/>
    <mergeCell ref="AM39:AN39"/>
    <mergeCell ref="AO39:AQ39"/>
    <mergeCell ref="AR39:AS39"/>
    <mergeCell ref="AT39:AV39"/>
    <mergeCell ref="AW39:AY39"/>
    <mergeCell ref="A38:B38"/>
    <mergeCell ref="C38:F38"/>
    <mergeCell ref="G38:L38"/>
    <mergeCell ref="M38:R38"/>
    <mergeCell ref="S38:Z38"/>
    <mergeCell ref="AA38:AL38"/>
    <mergeCell ref="AM38:AN38"/>
    <mergeCell ref="AO38:AQ38"/>
    <mergeCell ref="AR38:AS38"/>
    <mergeCell ref="A34:AN34"/>
    <mergeCell ref="AO34:BB34"/>
    <mergeCell ref="M37:AS37"/>
    <mergeCell ref="A32:B33"/>
    <mergeCell ref="C32:F32"/>
    <mergeCell ref="G32:J32"/>
    <mergeCell ref="K32:P32"/>
    <mergeCell ref="R32:S32"/>
    <mergeCell ref="T32:Y32"/>
    <mergeCell ref="AA32:AM32"/>
    <mergeCell ref="AO32:BB33"/>
    <mergeCell ref="BC32:BC33"/>
    <mergeCell ref="AA30:AM30"/>
    <mergeCell ref="AO30:BB31"/>
    <mergeCell ref="BC30:BC31"/>
    <mergeCell ref="C31:F31"/>
    <mergeCell ref="G31:J31"/>
    <mergeCell ref="K31:P31"/>
    <mergeCell ref="R31:S31"/>
    <mergeCell ref="T31:Y31"/>
    <mergeCell ref="AA31:AM31"/>
    <mergeCell ref="C33:F33"/>
    <mergeCell ref="G33:J33"/>
    <mergeCell ref="K33:P33"/>
    <mergeCell ref="R33:S33"/>
    <mergeCell ref="T33:Y33"/>
    <mergeCell ref="AA33:AM33"/>
    <mergeCell ref="R27:S27"/>
    <mergeCell ref="T27:Z27"/>
    <mergeCell ref="AA27:AN27"/>
    <mergeCell ref="A30:B31"/>
    <mergeCell ref="C30:F30"/>
    <mergeCell ref="G30:J30"/>
    <mergeCell ref="K30:P30"/>
    <mergeCell ref="R30:S30"/>
    <mergeCell ref="T30:Y30"/>
    <mergeCell ref="A20:B23"/>
    <mergeCell ref="C29:F29"/>
    <mergeCell ref="G29:J29"/>
    <mergeCell ref="K29:P29"/>
    <mergeCell ref="R29:S29"/>
    <mergeCell ref="T29:Y29"/>
    <mergeCell ref="AA29:AM29"/>
    <mergeCell ref="C20:E21"/>
    <mergeCell ref="AT22:AV22"/>
    <mergeCell ref="C22:E23"/>
    <mergeCell ref="AO27:BC27"/>
    <mergeCell ref="A28:B29"/>
    <mergeCell ref="C28:F28"/>
    <mergeCell ref="G28:J28"/>
    <mergeCell ref="K28:P28"/>
    <mergeCell ref="R28:S28"/>
    <mergeCell ref="T28:Y28"/>
    <mergeCell ref="AA28:AM28"/>
    <mergeCell ref="AO28:BB29"/>
    <mergeCell ref="BC28:BC29"/>
    <mergeCell ref="A27:B27"/>
    <mergeCell ref="C27:F27"/>
    <mergeCell ref="G27:J27"/>
    <mergeCell ref="K27:Q27"/>
    <mergeCell ref="AW22:AY23"/>
    <mergeCell ref="AZ22:BB22"/>
    <mergeCell ref="F23:H23"/>
    <mergeCell ref="I23:L23"/>
    <mergeCell ref="M23:R23"/>
    <mergeCell ref="S23:Z23"/>
    <mergeCell ref="AA23:AL23"/>
    <mergeCell ref="AM23:AN23"/>
    <mergeCell ref="AO23:AQ23"/>
    <mergeCell ref="AR23:AS23"/>
    <mergeCell ref="AT23:AV23"/>
    <mergeCell ref="AZ23:BB23"/>
    <mergeCell ref="F22:H22"/>
    <mergeCell ref="I22:L22"/>
    <mergeCell ref="M22:R22"/>
    <mergeCell ref="S22:Z22"/>
    <mergeCell ref="AA22:AL22"/>
    <mergeCell ref="AM22:AN22"/>
    <mergeCell ref="AO22:AQ22"/>
    <mergeCell ref="AR22:AS22"/>
    <mergeCell ref="AZ20:BB20"/>
    <mergeCell ref="F21:H21"/>
    <mergeCell ref="I21:L21"/>
    <mergeCell ref="M21:R21"/>
    <mergeCell ref="S21:Z21"/>
    <mergeCell ref="AA21:AL21"/>
    <mergeCell ref="AM21:AN21"/>
    <mergeCell ref="AO21:AQ21"/>
    <mergeCell ref="AR21:AS21"/>
    <mergeCell ref="AT21:AV21"/>
    <mergeCell ref="AA20:AL20"/>
    <mergeCell ref="AM20:AN20"/>
    <mergeCell ref="AO20:AQ20"/>
    <mergeCell ref="AR20:AS20"/>
    <mergeCell ref="AT20:AV20"/>
    <mergeCell ref="AW20:AY21"/>
    <mergeCell ref="F20:H20"/>
    <mergeCell ref="I20:L20"/>
    <mergeCell ref="M20:R20"/>
    <mergeCell ref="S20:Z20"/>
    <mergeCell ref="AZ21:BB21"/>
    <mergeCell ref="AA19:AL19"/>
    <mergeCell ref="AM19:AN19"/>
    <mergeCell ref="AO19:AQ19"/>
    <mergeCell ref="AR19:AS19"/>
    <mergeCell ref="AT19:AV19"/>
    <mergeCell ref="AZ19:BB19"/>
    <mergeCell ref="AM18:AN18"/>
    <mergeCell ref="AO18:AQ18"/>
    <mergeCell ref="AR18:AS18"/>
    <mergeCell ref="AT18:AV18"/>
    <mergeCell ref="AW18:AY19"/>
    <mergeCell ref="AZ18:BB18"/>
    <mergeCell ref="AZ16:BB16"/>
    <mergeCell ref="AO17:AQ17"/>
    <mergeCell ref="AR17:AS17"/>
    <mergeCell ref="AT17:AV17"/>
    <mergeCell ref="AZ17:BB17"/>
    <mergeCell ref="AR15:AS15"/>
    <mergeCell ref="AT15:AV15"/>
    <mergeCell ref="AZ15:BB15"/>
    <mergeCell ref="F17:H17"/>
    <mergeCell ref="I17:L17"/>
    <mergeCell ref="M17:R17"/>
    <mergeCell ref="S17:Z17"/>
    <mergeCell ref="AA17:AL17"/>
    <mergeCell ref="AM17:AN17"/>
    <mergeCell ref="AM16:AN16"/>
    <mergeCell ref="AO16:AQ16"/>
    <mergeCell ref="AR16:AS16"/>
    <mergeCell ref="A16:B19"/>
    <mergeCell ref="C16:E17"/>
    <mergeCell ref="F16:H16"/>
    <mergeCell ref="I16:L16"/>
    <mergeCell ref="M16:R16"/>
    <mergeCell ref="S16:Z16"/>
    <mergeCell ref="AA16:AL16"/>
    <mergeCell ref="AT14:AV14"/>
    <mergeCell ref="AW14:AY15"/>
    <mergeCell ref="C14:E15"/>
    <mergeCell ref="A12:B15"/>
    <mergeCell ref="C12:E13"/>
    <mergeCell ref="AT16:AV16"/>
    <mergeCell ref="AW16:AY17"/>
    <mergeCell ref="C18:E19"/>
    <mergeCell ref="F18:H18"/>
    <mergeCell ref="I18:L18"/>
    <mergeCell ref="M18:R18"/>
    <mergeCell ref="S18:Z18"/>
    <mergeCell ref="AA18:AL18"/>
    <mergeCell ref="F19:H19"/>
    <mergeCell ref="I19:L19"/>
    <mergeCell ref="M19:R19"/>
    <mergeCell ref="S19:Z19"/>
    <mergeCell ref="AZ14:BB14"/>
    <mergeCell ref="F15:H15"/>
    <mergeCell ref="I15:L15"/>
    <mergeCell ref="M15:R15"/>
    <mergeCell ref="S15:Z15"/>
    <mergeCell ref="AA15:AL15"/>
    <mergeCell ref="AM15:AN15"/>
    <mergeCell ref="AO15:AQ15"/>
    <mergeCell ref="AZ13:BB13"/>
    <mergeCell ref="F14:H14"/>
    <mergeCell ref="I14:L14"/>
    <mergeCell ref="M14:R14"/>
    <mergeCell ref="S14:Z14"/>
    <mergeCell ref="AA14:AL14"/>
    <mergeCell ref="AM14:AN14"/>
    <mergeCell ref="AO14:AQ14"/>
    <mergeCell ref="AR14:AS14"/>
    <mergeCell ref="AW11:AY11"/>
    <mergeCell ref="AZ11:BC11"/>
    <mergeCell ref="AZ12:BB12"/>
    <mergeCell ref="F13:H13"/>
    <mergeCell ref="I13:L13"/>
    <mergeCell ref="M13:R13"/>
    <mergeCell ref="S13:Z13"/>
    <mergeCell ref="AA13:AL13"/>
    <mergeCell ref="AM13:AN13"/>
    <mergeCell ref="AO13:AQ13"/>
    <mergeCell ref="AR13:AS13"/>
    <mergeCell ref="AT13:AV13"/>
    <mergeCell ref="AA12:AL12"/>
    <mergeCell ref="AM12:AN12"/>
    <mergeCell ref="AO12:AQ12"/>
    <mergeCell ref="AR12:AS12"/>
    <mergeCell ref="AT12:AV12"/>
    <mergeCell ref="AW12:AY13"/>
    <mergeCell ref="F12:H12"/>
    <mergeCell ref="I12:L12"/>
    <mergeCell ref="M12:R12"/>
    <mergeCell ref="S12:Z12"/>
    <mergeCell ref="AW1:BB1"/>
    <mergeCell ref="AW2:BB2"/>
    <mergeCell ref="A3:BC3"/>
    <mergeCell ref="AV6:AW6"/>
    <mergeCell ref="AY6:AZ6"/>
    <mergeCell ref="BA6:BC6"/>
    <mergeCell ref="BU10:BU11"/>
    <mergeCell ref="A11:B11"/>
    <mergeCell ref="C11:E11"/>
    <mergeCell ref="F11:H11"/>
    <mergeCell ref="I11:L11"/>
    <mergeCell ref="M11:R11"/>
    <mergeCell ref="S11:Z11"/>
    <mergeCell ref="AA11:AL11"/>
    <mergeCell ref="AM11:AN11"/>
    <mergeCell ref="AO11:AQ11"/>
    <mergeCell ref="AT7:BC10"/>
    <mergeCell ref="M10:AS10"/>
    <mergeCell ref="BP10:BQ10"/>
    <mergeCell ref="BR10:BR11"/>
    <mergeCell ref="BS10:BS11"/>
    <mergeCell ref="BT10:BT11"/>
    <mergeCell ref="AR11:AS11"/>
    <mergeCell ref="AT11:AV11"/>
  </mergeCells>
  <phoneticPr fontId="54"/>
  <conditionalFormatting sqref="M12:R12">
    <cfRule type="expression" dxfId="48" priority="10" stopIfTrue="1">
      <formula>AND($M12&lt;&gt;"",$AM12&lt;&gt;"D1",$AM12&lt;&gt;"D2",$AM12&lt;&gt;"",$AM12&lt;&gt;"D3",$AM12&lt;&gt;"D4")</formula>
    </cfRule>
  </conditionalFormatting>
  <conditionalFormatting sqref="M13:R15 M40:R40">
    <cfRule type="expression" dxfId="47" priority="7">
      <formula>AND($M13&lt;&gt;"",$AM13&lt;&gt;"D1",$AM13&lt;&gt;"D2",$AM13&lt;&gt;"",$AM13&lt;&gt;"D3",$AM13&lt;&gt;"D4")</formula>
    </cfRule>
  </conditionalFormatting>
  <conditionalFormatting sqref="M16:R16">
    <cfRule type="expression" dxfId="46" priority="9" stopIfTrue="1">
      <formula>AND($M16&lt;&gt;"",$AM16&lt;&gt;"D1",$AM16&lt;&gt;"D2",$AM16&lt;&gt;"D3")</formula>
    </cfRule>
  </conditionalFormatting>
  <conditionalFormatting sqref="M17:R19 M21:R24 M42:R43">
    <cfRule type="expression" dxfId="45" priority="6">
      <formula>AND($M17&lt;&gt;"",$AM17&lt;&gt;"D1",$AM17&lt;&gt;"D2",$AM17&lt;&gt;"D3")</formula>
    </cfRule>
  </conditionalFormatting>
  <conditionalFormatting sqref="M20:R20">
    <cfRule type="expression" dxfId="44" priority="8" stopIfTrue="1">
      <formula>AND($M20&lt;&gt;"",$AM20&lt;&gt;"D1",$AM20&lt;&gt;"D2",$AM20&lt;&gt;"D3")</formula>
    </cfRule>
  </conditionalFormatting>
  <conditionalFormatting sqref="M39:R39">
    <cfRule type="expression" dxfId="43" priority="5" stopIfTrue="1">
      <formula>AND($M39&lt;&gt;"",$AM39&lt;&gt;"D1",$AM39&lt;&gt;"D2",$AM39&lt;&gt;"",$AM39&lt;&gt;"D3",$AM39&lt;&gt;"D4")</formula>
    </cfRule>
  </conditionalFormatting>
  <conditionalFormatting sqref="M41:R41">
    <cfRule type="expression" dxfId="42" priority="4" stopIfTrue="1">
      <formula>AND($M41&lt;&gt;"",$AM41&lt;&gt;"D1",$AM41&lt;&gt;"D2",$AM41&lt;&gt;"D3")</formula>
    </cfRule>
  </conditionalFormatting>
  <conditionalFormatting sqref="T58">
    <cfRule type="expression" dxfId="41" priority="3" stopIfTrue="1">
      <formula>AND(OR(COUNTIF($I$12:$L$15,"吹込・吹付")&gt;0, COUNTIF($G$39:$L$40,"吹込・吹付")&gt;0),$T$58="")</formula>
    </cfRule>
  </conditionalFormatting>
  <conditionalFormatting sqref="T59">
    <cfRule type="expression" dxfId="40" priority="2" stopIfTrue="1">
      <formula>AND(OR(COUNTIF($I$16:$L$19,"吹込・吹付")&gt;0, COUNTIF($G$41:$L$42,"吹込・吹付")&gt;0),$T$59="")</formula>
    </cfRule>
  </conditionalFormatting>
  <conditionalFormatting sqref="T60">
    <cfRule type="expression" dxfId="39" priority="1" stopIfTrue="1">
      <formula>AND(COUNTIF($I$20:$L$23,"吹込・吹付")&gt;0,$T$60="")</formula>
    </cfRule>
  </conditionalFormatting>
  <dataValidations count="9">
    <dataValidation type="list" allowBlank="1" showInputMessage="1" showErrorMessage="1" errorTitle="入力エラー" error="プルダウンより選択してください。" sqref="G39:L42" xr:uid="{6A2B62A7-7FCE-4461-93C7-8890265B0285}">
      <formula1>"吹込・吹付,吹込・吹付以外,真空断熱材"</formula1>
    </dataValidation>
    <dataValidation type="textLength" imeMode="disabled" operator="equal" allowBlank="1" showInputMessage="1" showErrorMessage="1" errorTitle="文字数エラー" error="財団掲載型番の10文字で登録してください。" sqref="M12:R23 M39:R42" xr:uid="{265AB8A3-96AD-43E1-8F72-CF35CBD0D348}">
      <formula1>10</formula1>
    </dataValidation>
    <dataValidation type="custom" imeMode="disabled" allowBlank="1" showInputMessage="1" showErrorMessage="1" errorTitle="入力エラー" error="小数点は第三位まで、四位以下四捨五入で入力して下さい。" sqref="AO12:AQ23 AO39:AQ42" xr:uid="{38BC8241-F56A-4F97-AFA8-4A3D4736AF7E}">
      <formula1>AO12-ROUND(AO12,3)=0</formula1>
    </dataValidation>
    <dataValidation type="custom" imeMode="disabled" allowBlank="1" showInputMessage="1" showErrorMessage="1" errorTitle="入力エラー" error="小数点は第一位まで、二位以下切り捨てで入力して下さい。" sqref="AT12:AY23 AT39:AY42" xr:uid="{25A88A05-D0DF-477F-8091-CA89908B001D}">
      <formula1>AT12-ROUNDDOWN(AT12,1)=0</formula1>
    </dataValidation>
    <dataValidation type="list" imeMode="disabled" operator="equal" allowBlank="1" showInputMessage="1" showErrorMessage="1" errorTitle="入力エラー" error="プルダウンより選択してください。" sqref="I12:L23" xr:uid="{1C55C12B-E857-4884-B2CB-38DCE6E38471}">
      <formula1>"吹込・吹付,吹込・吹付以外,真空断熱材"</formula1>
    </dataValidation>
    <dataValidation type="textLength" imeMode="halfAlpha" operator="equal" allowBlank="1" showInputMessage="1" showErrorMessage="1" errorTitle="文字数エラー" error="2桁の英数字で入力してください。" sqref="AM12:AN23 AM39:AN42" xr:uid="{48A28BC8-A0DA-4895-9879-2AA7E5F3BA41}">
      <formula1>2</formula1>
    </dataValidation>
    <dataValidation type="custom" imeMode="disabled" allowBlank="1" showInputMessage="1" showErrorMessage="1" errorTitle="入力エラー" error="小数点は第二位まで、三位以下切り捨てで入力して下さい。" sqref="AZ12:BB23 AZ39:BB42" xr:uid="{66DEF9FE-4D07-479F-9891-2EF8A12F4C7F}">
      <formula1>AZ12-ROUNDDOWN(AZ12,2)=0</formula1>
    </dataValidation>
    <dataValidation type="custom" imeMode="disabled" allowBlank="1" showInputMessage="1" showErrorMessage="1" errorTitle="入力エラー" error="小数点以下第一位を切り捨てで入力して下さい。" sqref="AR12:AS23 AR39:AS42" xr:uid="{C4E9837C-B96A-4B1D-91E2-84AD346617D0}">
      <formula1>AR12-ROUNDDOWN(AR12,0)=0</formula1>
    </dataValidation>
    <dataValidation imeMode="disabled" allowBlank="1" showInputMessage="1" showErrorMessage="1" sqref="AV6:AW6 AY6:AZ6" xr:uid="{5CD33EB9-E0C8-4944-BE0F-92FFA41170F2}"/>
  </dataValidations>
  <printOptions horizontalCentered="1"/>
  <pageMargins left="0.15748031496062992" right="0.15748031496062992" top="0.43307086614173229" bottom="0" header="0.31496062992125984" footer="0.31496062992125984"/>
  <pageSetup paperSize="9" scale="45" orientation="portrait" r:id="rId1"/>
  <headerFooter>
    <oddHeader>&amp;RVERSION 1.0</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8</vt:i4>
      </vt:variant>
    </vt:vector>
  </HeadingPairs>
  <TitlesOfParts>
    <vt:vector baseType="lpstr" size="19">
      <vt:lpstr>串刺用【先頭】</vt:lpstr>
      <vt:lpstr>完了（戸建）</vt:lpstr>
      <vt:lpstr>様式第13｜完了実績報告書</vt:lpstr>
      <vt:lpstr>定型様式5｜総括表</vt:lpstr>
      <vt:lpstr>定型様式6｜明細書【断熱材】</vt:lpstr>
      <vt:lpstr>定型様式6｜明細書【窓】</vt:lpstr>
      <vt:lpstr>定型様式6｜明細書【ガラス】</vt:lpstr>
      <vt:lpstr>定型様式6｜明細書【玄関ドア】</vt:lpstr>
      <vt:lpstr>定型様式2｜明細書【断熱材オプション】</vt:lpstr>
      <vt:lpstr>様式第16｜精算払請求書</vt:lpstr>
      <vt:lpstr>串刺用【末尾】</vt:lpstr>
      <vt:lpstr>'定型様式2｜明細書【断熱材オプション】'!Print_Area</vt:lpstr>
      <vt:lpstr>'定型様式5｜総括表'!Print_Area</vt:lpstr>
      <vt:lpstr>'定型様式6｜明細書【ガラス】'!Print_Area</vt:lpstr>
      <vt:lpstr>'定型様式6｜明細書【玄関ドア】'!Print_Area</vt:lpstr>
      <vt:lpstr>'定型様式6｜明細書【窓】'!Print_Area</vt:lpstr>
      <vt:lpstr>'定型様式6｜明細書【断熱材】'!Print_Area</vt:lpstr>
      <vt:lpstr>'様式第13｜完了実績報告書'!Print_Area</vt:lpstr>
      <vt:lpstr>'様式第16｜精算払請求書'!Print_Area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2025-02-25T05:16:15Z</dcterms:created>
  <dcterms:modified xsi:type="dcterms:W3CDTF">2026-03-16T01:10:26Z</dcterms:modified>
</cp:coreProperties>
</file>