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4C59AFFC-370E-40FA-A6EC-761A1CBF2515}" revIDLastSave="0" xr10:uidLastSave="{00000000-0000-0000-0000-000000000000}"/>
  <bookViews>
    <workbookView activeTab="1" firstSheet="1" windowHeight="6468" windowWidth="9720" xWindow="648" yWindow="36"/>
  </bookViews>
  <sheets>
    <sheet r:id="rId1" name="回復済み_Sheet1" sheetId="1" state="veryHidden"/>
    <sheet r:id="rId2" name="R６" sheetId="22"/>
    <sheet r:id="rId3" name="R5" sheetId="21"/>
    <sheet r:id="rId4" name="R4" sheetId="20"/>
    <sheet r:id="rId5" name="R3" sheetId="19"/>
    <sheet r:id="rId6" name="R2" sheetId="18"/>
    <sheet r:id="rId7" name="R1" sheetId="17"/>
    <sheet r:id="rId8" name="H30" sheetId="16"/>
    <sheet r:id="rId9" name="H29" sheetId="15"/>
    <sheet r:id="rId10" name="H28" sheetId="14"/>
    <sheet r:id="rId11" name="H27" sheetId="13"/>
    <sheet r:id="rId12" name="H26" sheetId="12"/>
    <sheet r:id="rId13" name="H25" sheetId="11"/>
    <sheet r:id="rId14" name="H24" sheetId="10"/>
    <sheet r:id="rId15" name="H23" sheetId="9"/>
    <sheet r:id="rId16" name="H22" sheetId="8"/>
    <sheet r:id="rId17" name="H21" sheetId="7"/>
    <sheet r:id="rId18" name="H20" sheetId="6"/>
    <sheet r:id="rId19" name="H19" sheetId="3"/>
    <sheet r:id="rId20" name="H18" sheetId="5"/>
    <sheet r:id="rId21" name="H17" sheetId="4"/>
  </sheets>
  <definedNames>
    <definedName localSheetId="4" name="_xlnm.Print_Area">'R3'!$A$1:$H$24</definedName>
    <definedName localSheetId="3" name="_xlnm.Print_Area">'R4'!$A$1:$H$24</definedName>
    <definedName localSheetId="2" name="_xlnm.Print_Area">'R5'!$A$1:$H$24</definedName>
    <definedName localSheetId="1" name="_xlnm.Print_Area">'R６'!$A$1:$H$24</definedName>
  </definedNames>
  <calcPr calcId="191029"/>
</workbook>
</file>

<file path=xl/calcChain.xml><?xml version="1.0" encoding="utf-8"?>
<calcChain xmlns="http://schemas.openxmlformats.org/spreadsheetml/2006/main">
  <c r="D21" i="22" l="1"/>
  <c r="E20" i="22"/>
  <c r="D21" i="21"/>
  <c r="E20" i="21"/>
  <c r="E5" i="20"/>
  <c r="E21" i="20"/>
  <c r="D21" i="20"/>
  <c r="E15" i="20"/>
  <c r="E20" i="19"/>
  <c r="E5" i="19"/>
  <c r="E7" i="19"/>
  <c r="E6" i="19"/>
  <c r="D21" i="19"/>
  <c r="D21" i="18"/>
  <c r="E5" i="18"/>
  <c r="E21" i="18"/>
  <c r="D21" i="17"/>
  <c r="E20" i="17"/>
  <c r="D21" i="16"/>
  <c r="E17" i="16"/>
  <c r="D21" i="15"/>
  <c r="E17" i="15"/>
  <c r="D21" i="14"/>
  <c r="E14" i="14"/>
  <c r="E15" i="12"/>
  <c r="D21" i="13"/>
  <c r="E7" i="13"/>
  <c r="D21" i="12"/>
  <c r="E19" i="12"/>
  <c r="E6" i="12"/>
  <c r="D21" i="11"/>
  <c r="E6" i="11"/>
  <c r="D21" i="10"/>
  <c r="E8" i="10"/>
  <c r="E17" i="10"/>
  <c r="D21" i="9"/>
  <c r="E5" i="9"/>
  <c r="E8" i="9"/>
  <c r="E12" i="9"/>
  <c r="E16" i="9"/>
  <c r="E20" i="9"/>
  <c r="D21" i="8"/>
  <c r="E12" i="8"/>
  <c r="E13" i="8"/>
  <c r="E14" i="8"/>
  <c r="E15" i="8"/>
  <c r="E16" i="8"/>
  <c r="E17" i="8"/>
  <c r="E18" i="8"/>
  <c r="E19" i="8"/>
  <c r="E10" i="8"/>
  <c r="E11" i="8"/>
  <c r="E20" i="8"/>
  <c r="E9" i="8"/>
  <c r="E8" i="8"/>
  <c r="E7" i="8"/>
  <c r="E6" i="8"/>
  <c r="E5" i="8"/>
  <c r="D21" i="6"/>
  <c r="E15" i="6"/>
  <c r="D21" i="7"/>
  <c r="E11" i="7"/>
  <c r="E14" i="7"/>
  <c r="E20" i="7"/>
  <c r="E12" i="7"/>
  <c r="E7" i="7"/>
  <c r="E16" i="7"/>
  <c r="E19" i="7"/>
  <c r="E11" i="6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D21" i="5"/>
  <c r="E5" i="4"/>
  <c r="E22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D22" i="4"/>
  <c r="D21" i="3"/>
  <c r="E9" i="3"/>
  <c r="E6" i="3"/>
  <c r="E5" i="3"/>
  <c r="E8" i="3"/>
  <c r="E13" i="3"/>
  <c r="E17" i="3"/>
  <c r="E12" i="11"/>
  <c r="E19" i="11"/>
  <c r="E19" i="9"/>
  <c r="E15" i="9"/>
  <c r="E11" i="9"/>
  <c r="E7" i="9"/>
  <c r="E19" i="3"/>
  <c r="E15" i="3"/>
  <c r="E20" i="3"/>
  <c r="E18" i="7"/>
  <c r="E5" i="7"/>
  <c r="E9" i="7"/>
  <c r="E13" i="7"/>
  <c r="E18" i="9"/>
  <c r="E14" i="9"/>
  <c r="E10" i="9"/>
  <c r="E6" i="9"/>
  <c r="E7" i="10"/>
  <c r="E18" i="3"/>
  <c r="E18" i="6"/>
  <c r="E17" i="7"/>
  <c r="E6" i="7"/>
  <c r="E10" i="7"/>
  <c r="E17" i="9"/>
  <c r="E13" i="9"/>
  <c r="E9" i="9"/>
  <c r="E14" i="12"/>
  <c r="E13" i="12"/>
  <c r="E18" i="12"/>
  <c r="E10" i="12"/>
  <c r="E11" i="12"/>
  <c r="E17" i="12"/>
  <c r="E9" i="12"/>
  <c r="E5" i="12"/>
  <c r="E21" i="12"/>
  <c r="E16" i="12"/>
  <c r="E7" i="12"/>
  <c r="E12" i="12"/>
  <c r="E11" i="13"/>
  <c r="E10" i="13"/>
  <c r="E6" i="13"/>
  <c r="E13" i="13"/>
  <c r="E9" i="13"/>
  <c r="E5" i="14"/>
  <c r="E13" i="14"/>
  <c r="E17" i="14"/>
  <c r="E6" i="14"/>
  <c r="E10" i="14"/>
  <c r="E7" i="14"/>
  <c r="E15" i="14"/>
  <c r="E19" i="14"/>
  <c r="E8" i="14"/>
  <c r="E12" i="14"/>
  <c r="E6" i="15"/>
  <c r="E10" i="15"/>
  <c r="E11" i="15"/>
  <c r="E12" i="15"/>
  <c r="E13" i="15"/>
  <c r="E5" i="15"/>
  <c r="E14" i="15"/>
  <c r="E7" i="15"/>
  <c r="E21" i="15"/>
  <c r="E9" i="15"/>
  <c r="E8" i="15"/>
  <c r="E18" i="15"/>
  <c r="E16" i="15"/>
  <c r="E20" i="15"/>
  <c r="E15" i="15"/>
  <c r="E19" i="15"/>
  <c r="E19" i="16"/>
  <c r="E20" i="16"/>
  <c r="E6" i="16"/>
  <c r="E7" i="16"/>
  <c r="E15" i="16"/>
  <c r="E8" i="16"/>
  <c r="E9" i="16"/>
  <c r="E5" i="16"/>
  <c r="E21" i="16"/>
  <c r="E10" i="16"/>
  <c r="E12" i="16"/>
  <c r="E13" i="16"/>
  <c r="E18" i="16"/>
  <c r="E16" i="16"/>
  <c r="E14" i="16"/>
  <c r="E11" i="16"/>
  <c r="E16" i="17"/>
  <c r="E8" i="17"/>
  <c r="E13" i="17"/>
  <c r="E12" i="17"/>
  <c r="E19" i="17"/>
  <c r="E11" i="17"/>
  <c r="E15" i="17"/>
  <c r="E5" i="17"/>
  <c r="E18" i="17"/>
  <c r="E7" i="17"/>
  <c r="E10" i="17"/>
  <c r="E14" i="17"/>
  <c r="E17" i="17"/>
  <c r="E6" i="17"/>
  <c r="E9" i="17"/>
  <c r="E21" i="17"/>
  <c r="E9" i="18"/>
  <c r="E13" i="18"/>
  <c r="E15" i="18"/>
  <c r="E14" i="18"/>
  <c r="E6" i="18"/>
  <c r="E19" i="18"/>
  <c r="E12" i="18"/>
  <c r="E20" i="18"/>
  <c r="E16" i="18"/>
  <c r="E17" i="18"/>
  <c r="E7" i="18"/>
  <c r="E8" i="18"/>
  <c r="E10" i="18"/>
  <c r="E18" i="18"/>
  <c r="E11" i="18"/>
  <c r="E5" i="6"/>
  <c r="E8" i="13"/>
  <c r="E15" i="13"/>
  <c r="E14" i="10"/>
  <c r="E10" i="6"/>
  <c r="E15" i="10"/>
  <c r="E8" i="11"/>
  <c r="E13" i="6"/>
  <c r="E5" i="10"/>
  <c r="E16" i="6"/>
  <c r="E9" i="10"/>
  <c r="E11" i="14"/>
  <c r="E9" i="14"/>
  <c r="E12" i="13"/>
  <c r="E18" i="13"/>
  <c r="E18" i="10"/>
  <c r="E14" i="6"/>
  <c r="E19" i="10"/>
  <c r="E18" i="11"/>
  <c r="E16" i="3"/>
  <c r="E12" i="6"/>
  <c r="E15" i="7"/>
  <c r="E6" i="6"/>
  <c r="E6" i="10"/>
  <c r="E14" i="13"/>
  <c r="E18" i="14"/>
  <c r="E17" i="13"/>
  <c r="E19" i="13"/>
  <c r="E10" i="3"/>
  <c r="E7" i="3"/>
  <c r="E13" i="11"/>
  <c r="E7" i="11"/>
  <c r="E12" i="3"/>
  <c r="E20" i="6"/>
  <c r="E9" i="6"/>
  <c r="E8" i="7"/>
  <c r="E16" i="10"/>
  <c r="E10" i="11"/>
  <c r="E16" i="14"/>
  <c r="E5" i="13"/>
  <c r="E21" i="13"/>
  <c r="E20" i="13"/>
  <c r="E14" i="3"/>
  <c r="E11" i="3"/>
  <c r="E9" i="11"/>
  <c r="E16" i="11"/>
  <c r="E19" i="6"/>
  <c r="E8" i="6"/>
  <c r="E13" i="10"/>
  <c r="E15" i="11"/>
  <c r="E5" i="11"/>
  <c r="E11" i="11"/>
  <c r="E17" i="6"/>
  <c r="E7" i="6"/>
  <c r="E12" i="10"/>
  <c r="E17" i="11"/>
  <c r="E16" i="13"/>
  <c r="E10" i="10"/>
  <c r="E11" i="10"/>
  <c r="E14" i="11"/>
  <c r="E21" i="14"/>
  <c r="E21" i="11"/>
  <c r="E21" i="10"/>
  <c r="E9" i="19"/>
  <c r="E18" i="19"/>
  <c r="E10" i="19"/>
  <c r="E16" i="19"/>
  <c r="E8" i="19"/>
  <c r="E15" i="19"/>
  <c r="E12" i="19"/>
  <c r="E19" i="19"/>
  <c r="E11" i="19"/>
  <c r="E14" i="19"/>
  <c r="E17" i="19"/>
  <c r="E13" i="19"/>
  <c r="E21" i="19"/>
  <c r="E18" i="20"/>
  <c r="E13" i="20"/>
  <c r="E7" i="20"/>
  <c r="E11" i="20"/>
  <c r="E10" i="20"/>
  <c r="E17" i="20"/>
  <c r="E14" i="20"/>
  <c r="E9" i="20"/>
  <c r="E6" i="20"/>
  <c r="E16" i="20"/>
  <c r="E20" i="20"/>
  <c r="E8" i="20"/>
  <c r="E19" i="20"/>
  <c r="E12" i="20"/>
  <c r="E9" i="21"/>
  <c r="E14" i="21"/>
  <c r="E11" i="21"/>
  <c r="E12" i="21"/>
  <c r="E15" i="21"/>
  <c r="E7" i="21"/>
  <c r="E18" i="21"/>
  <c r="E17" i="21"/>
  <c r="E10" i="21"/>
  <c r="E5" i="21"/>
  <c r="E21" i="21"/>
  <c r="E19" i="21"/>
  <c r="E8" i="21"/>
  <c r="E13" i="21"/>
  <c r="E6" i="21"/>
  <c r="E16" i="21"/>
  <c r="E10" i="22"/>
  <c r="E6" i="22"/>
  <c r="E11" i="22"/>
  <c r="E9" i="22"/>
  <c r="E7" i="22"/>
  <c r="E14" i="22"/>
  <c r="E15" i="22"/>
  <c r="E8" i="22"/>
  <c r="E12" i="22"/>
  <c r="E13" i="22"/>
  <c r="E19" i="22"/>
  <c r="E16" i="22"/>
  <c r="E17" i="22"/>
  <c r="E18" i="22"/>
  <c r="E5" i="22"/>
  <c r="E21" i="22"/>
</calcChain>
</file>

<file path=xl/sharedStrings.xml><?xml version="1.0" encoding="utf-8"?>
<sst xmlns="http://schemas.openxmlformats.org/spreadsheetml/2006/main" count="413" uniqueCount="150">
  <si>
    <t>内　　　　　　　容</t>
  </si>
  <si>
    <t>構成比</t>
    <phoneticPr fontId="5"/>
  </si>
  <si>
    <t>順　位</t>
    <phoneticPr fontId="5"/>
  </si>
  <si>
    <t>件　数</t>
    <phoneticPr fontId="5"/>
  </si>
  <si>
    <t>平成19年度 （単位：件，％）</t>
    <phoneticPr fontId="5"/>
  </si>
  <si>
    <t>計</t>
    <phoneticPr fontId="5"/>
  </si>
  <si>
    <r>
      <t>資料：</t>
    </r>
    <r>
      <rPr>
        <sz val="11"/>
        <rFont val="ＭＳ Ｐ明朝"/>
        <family val="1"/>
        <charset val="128"/>
      </rPr>
      <t>広報広聴課</t>
    </r>
    <rPh sb="3" eb="5">
      <t>コウホウ</t>
    </rPh>
    <rPh sb="5" eb="7">
      <t>コウチョウ</t>
    </rPh>
    <rPh sb="7" eb="8">
      <t>カ</t>
    </rPh>
    <phoneticPr fontId="5"/>
  </si>
  <si>
    <t>１５-１０　「市民の声」件数</t>
    <rPh sb="7" eb="9">
      <t>シミン</t>
    </rPh>
    <rPh sb="10" eb="11">
      <t>コエ</t>
    </rPh>
    <rPh sb="12" eb="14">
      <t>ケンスウ</t>
    </rPh>
    <phoneticPr fontId="5"/>
  </si>
  <si>
    <t>そ　　の　　他</t>
    <phoneticPr fontId="5"/>
  </si>
  <si>
    <t>交通体系（公共交通、道路工事、道路管理、交通安全施策）</t>
    <rPh sb="5" eb="7">
      <t>コウキョウ</t>
    </rPh>
    <rPh sb="7" eb="9">
      <t>コウツウ</t>
    </rPh>
    <rPh sb="10" eb="12">
      <t>ドウロ</t>
    </rPh>
    <rPh sb="12" eb="14">
      <t>コウジ</t>
    </rPh>
    <rPh sb="15" eb="17">
      <t>ドウロ</t>
    </rPh>
    <rPh sb="17" eb="19">
      <t>カンリ</t>
    </rPh>
    <rPh sb="20" eb="22">
      <t>コウツウ</t>
    </rPh>
    <rPh sb="22" eb="24">
      <t>アンゼン</t>
    </rPh>
    <rPh sb="24" eb="26">
      <t>シサク</t>
    </rPh>
    <phoneticPr fontId="11"/>
  </si>
  <si>
    <t>地球環境（リサイクル、ごみ処理、公害防止、環境対策）</t>
    <rPh sb="13" eb="15">
      <t>ショリ</t>
    </rPh>
    <rPh sb="16" eb="18">
      <t>コウガイ</t>
    </rPh>
    <rPh sb="18" eb="20">
      <t>ボウシ</t>
    </rPh>
    <rPh sb="21" eb="23">
      <t>カンキョウ</t>
    </rPh>
    <rPh sb="23" eb="25">
      <t>タイサク</t>
    </rPh>
    <phoneticPr fontId="11"/>
  </si>
  <si>
    <t>土地利用（まちづくり、都市計画、市街地整備、区画整理）</t>
    <rPh sb="11" eb="13">
      <t>トシ</t>
    </rPh>
    <rPh sb="13" eb="15">
      <t>ケイカク</t>
    </rPh>
    <rPh sb="16" eb="19">
      <t>シガイチ</t>
    </rPh>
    <rPh sb="19" eb="21">
      <t>セイビ</t>
    </rPh>
    <rPh sb="22" eb="24">
      <t>クカク</t>
    </rPh>
    <rPh sb="24" eb="26">
      <t>セイリ</t>
    </rPh>
    <phoneticPr fontId="11"/>
  </si>
  <si>
    <t>自然環境（公園、緑化、河川環境）</t>
    <rPh sb="5" eb="7">
      <t>コウエン</t>
    </rPh>
    <rPh sb="8" eb="10">
      <t>リョクカ</t>
    </rPh>
    <rPh sb="11" eb="13">
      <t>カセン</t>
    </rPh>
    <rPh sb="13" eb="15">
      <t>カンキョウ</t>
    </rPh>
    <phoneticPr fontId="11"/>
  </si>
  <si>
    <t>学校教育（幼稚園、小・中学校、高校・大学、教育施設）</t>
    <rPh sb="5" eb="8">
      <t>ヨウチエン</t>
    </rPh>
    <rPh sb="9" eb="10">
      <t>ショウ</t>
    </rPh>
    <rPh sb="11" eb="14">
      <t>チュウガッコウ</t>
    </rPh>
    <rPh sb="15" eb="17">
      <t>コウコウ</t>
    </rPh>
    <rPh sb="18" eb="20">
      <t>ダイガク</t>
    </rPh>
    <rPh sb="21" eb="23">
      <t>キョウイク</t>
    </rPh>
    <rPh sb="23" eb="25">
      <t>シセツ</t>
    </rPh>
    <phoneticPr fontId="11"/>
  </si>
  <si>
    <t>財政運営（税金、予算）</t>
    <rPh sb="5" eb="7">
      <t>ゼイキン</t>
    </rPh>
    <rPh sb="8" eb="10">
      <t>ヨサン</t>
    </rPh>
    <phoneticPr fontId="11"/>
  </si>
  <si>
    <t>市民生活（生活環境、治安、市民相談）</t>
    <rPh sb="5" eb="7">
      <t>セイカツ</t>
    </rPh>
    <rPh sb="7" eb="9">
      <t>カンキョウ</t>
    </rPh>
    <rPh sb="10" eb="12">
      <t>チアン</t>
    </rPh>
    <rPh sb="13" eb="15">
      <t>シミン</t>
    </rPh>
    <rPh sb="15" eb="17">
      <t>ソウダン</t>
    </rPh>
    <phoneticPr fontId="11"/>
  </si>
  <si>
    <t>保健医療（健康づくり、医療、市民病院）</t>
    <rPh sb="5" eb="7">
      <t>ケンコウ</t>
    </rPh>
    <rPh sb="11" eb="13">
      <t>イリョウ</t>
    </rPh>
    <rPh sb="14" eb="16">
      <t>シミン</t>
    </rPh>
    <rPh sb="16" eb="18">
      <t>ビョウイン</t>
    </rPh>
    <phoneticPr fontId="11"/>
  </si>
  <si>
    <t>行政運営（市民サービス、中核市、行政改革、情報公開、職員、庁舎）</t>
    <phoneticPr fontId="5"/>
  </si>
  <si>
    <t>社会福祉（高齢者、児童、障がい援護、生活援助、母子・寡婦・父子）</t>
    <rPh sb="5" eb="8">
      <t>コウレイシャ</t>
    </rPh>
    <rPh sb="9" eb="11">
      <t>ジドウ</t>
    </rPh>
    <rPh sb="12" eb="13">
      <t>サワ</t>
    </rPh>
    <rPh sb="15" eb="17">
      <t>エンゴ</t>
    </rPh>
    <rPh sb="18" eb="20">
      <t>セイカツ</t>
    </rPh>
    <rPh sb="20" eb="22">
      <t>エンジョ</t>
    </rPh>
    <rPh sb="23" eb="25">
      <t>ボシ</t>
    </rPh>
    <rPh sb="26" eb="28">
      <t>カフ</t>
    </rPh>
    <rPh sb="29" eb="31">
      <t>フシ</t>
    </rPh>
    <phoneticPr fontId="11"/>
  </si>
  <si>
    <t>行政運営(市民サービス、中核市、行政改革、情報公開、職員、庁舎)</t>
    <rPh sb="0" eb="2">
      <t>ギョウセイ</t>
    </rPh>
    <rPh sb="2" eb="4">
      <t>ウンエイ</t>
    </rPh>
    <rPh sb="5" eb="7">
      <t>シミン</t>
    </rPh>
    <rPh sb="12" eb="15">
      <t>チュウカクシ</t>
    </rPh>
    <rPh sb="16" eb="18">
      <t>ギョウセイ</t>
    </rPh>
    <rPh sb="18" eb="20">
      <t>カイカク</t>
    </rPh>
    <rPh sb="21" eb="23">
      <t>ジョウホウ</t>
    </rPh>
    <rPh sb="23" eb="25">
      <t>コウカイ</t>
    </rPh>
    <rPh sb="26" eb="28">
      <t>ショクイン</t>
    </rPh>
    <rPh sb="29" eb="31">
      <t>チョウシャ</t>
    </rPh>
    <phoneticPr fontId="5"/>
  </si>
  <si>
    <t>交通体系（公共交通、道路工事・管理、交通安全施策）</t>
    <rPh sb="0" eb="2">
      <t>コウツウ</t>
    </rPh>
    <rPh sb="2" eb="4">
      <t>タイケイ</t>
    </rPh>
    <rPh sb="5" eb="7">
      <t>コウキョウ</t>
    </rPh>
    <rPh sb="7" eb="9">
      <t>コウツウ</t>
    </rPh>
    <rPh sb="10" eb="12">
      <t>ドウロ</t>
    </rPh>
    <rPh sb="12" eb="14">
      <t>コウジ</t>
    </rPh>
    <rPh sb="15" eb="17">
      <t>カンリ</t>
    </rPh>
    <rPh sb="18" eb="20">
      <t>コウツウ</t>
    </rPh>
    <rPh sb="20" eb="22">
      <t>アンゼン</t>
    </rPh>
    <rPh sb="22" eb="24">
      <t>シサク</t>
    </rPh>
    <phoneticPr fontId="5"/>
  </si>
  <si>
    <t>市民生活（生活環境、治安、市民相談）</t>
    <rPh sb="0" eb="2">
      <t>シミン</t>
    </rPh>
    <rPh sb="2" eb="4">
      <t>セイカツ</t>
    </rPh>
    <rPh sb="5" eb="7">
      <t>セイカツ</t>
    </rPh>
    <rPh sb="7" eb="9">
      <t>カンキョウ</t>
    </rPh>
    <rPh sb="10" eb="12">
      <t>チアン</t>
    </rPh>
    <rPh sb="13" eb="15">
      <t>シミン</t>
    </rPh>
    <rPh sb="15" eb="17">
      <t>ソウダン</t>
    </rPh>
    <phoneticPr fontId="5"/>
  </si>
  <si>
    <t>地球環境（リサイクル、ごみ処理、公害防止、環境対策）</t>
    <rPh sb="0" eb="2">
      <t>チキュウ</t>
    </rPh>
    <rPh sb="2" eb="4">
      <t>カンキョウ</t>
    </rPh>
    <rPh sb="13" eb="15">
      <t>ショリ</t>
    </rPh>
    <rPh sb="16" eb="18">
      <t>コウガイ</t>
    </rPh>
    <rPh sb="18" eb="20">
      <t>ボウシ</t>
    </rPh>
    <rPh sb="21" eb="23">
      <t>カンキョウ</t>
    </rPh>
    <rPh sb="23" eb="25">
      <t>タイサク</t>
    </rPh>
    <phoneticPr fontId="5"/>
  </si>
  <si>
    <t>社会福祉（高齢者、児童、障害援護、生活援助、母子・寡婦・父子）</t>
    <rPh sb="0" eb="2">
      <t>シャカイ</t>
    </rPh>
    <rPh sb="2" eb="4">
      <t>フクシ</t>
    </rPh>
    <rPh sb="5" eb="8">
      <t>コウレイシャ</t>
    </rPh>
    <rPh sb="9" eb="11">
      <t>ジドウ</t>
    </rPh>
    <rPh sb="12" eb="14">
      <t>ショウガイ</t>
    </rPh>
    <rPh sb="14" eb="16">
      <t>エンゴ</t>
    </rPh>
    <rPh sb="17" eb="19">
      <t>セイカツ</t>
    </rPh>
    <rPh sb="19" eb="21">
      <t>エンジョ</t>
    </rPh>
    <rPh sb="22" eb="24">
      <t>ボシ</t>
    </rPh>
    <rPh sb="25" eb="27">
      <t>カフ</t>
    </rPh>
    <rPh sb="28" eb="30">
      <t>フシ</t>
    </rPh>
    <phoneticPr fontId="5"/>
  </si>
  <si>
    <t>自然環境（公園、緑化、河川環境）</t>
    <rPh sb="0" eb="2">
      <t>シゼン</t>
    </rPh>
    <rPh sb="2" eb="4">
      <t>カンキョウ</t>
    </rPh>
    <rPh sb="5" eb="7">
      <t>コウエン</t>
    </rPh>
    <rPh sb="8" eb="10">
      <t>リョクカ</t>
    </rPh>
    <rPh sb="11" eb="13">
      <t>カセン</t>
    </rPh>
    <rPh sb="13" eb="15">
      <t>カンキョウ</t>
    </rPh>
    <phoneticPr fontId="5"/>
  </si>
  <si>
    <t>保健医療（健康づくり、医療、市民病院）</t>
    <rPh sb="0" eb="2">
      <t>ホケン</t>
    </rPh>
    <rPh sb="2" eb="4">
      <t>イリョウ</t>
    </rPh>
    <rPh sb="5" eb="7">
      <t>ケンコウ</t>
    </rPh>
    <rPh sb="11" eb="13">
      <t>イリョウ</t>
    </rPh>
    <rPh sb="14" eb="16">
      <t>シミン</t>
    </rPh>
    <rPh sb="16" eb="18">
      <t>ビョウイン</t>
    </rPh>
    <phoneticPr fontId="5"/>
  </si>
  <si>
    <t>学校教育(幼稚園、小･中学校、教育施策)</t>
    <rPh sb="0" eb="2">
      <t>ガッコウ</t>
    </rPh>
    <rPh sb="2" eb="4">
      <t>キョウイク</t>
    </rPh>
    <rPh sb="5" eb="8">
      <t>ヨウチエン</t>
    </rPh>
    <rPh sb="9" eb="10">
      <t>ショウ</t>
    </rPh>
    <rPh sb="11" eb="14">
      <t>チュウガッコウ</t>
    </rPh>
    <rPh sb="15" eb="17">
      <t>キョウイク</t>
    </rPh>
    <rPh sb="17" eb="19">
      <t>シサク</t>
    </rPh>
    <phoneticPr fontId="5"/>
  </si>
  <si>
    <t>土地利用(まちづくり、都市計画、市街地整備、区画整理)</t>
    <rPh sb="0" eb="2">
      <t>トチ</t>
    </rPh>
    <rPh sb="2" eb="4">
      <t>リヨウ</t>
    </rPh>
    <rPh sb="11" eb="13">
      <t>トシ</t>
    </rPh>
    <rPh sb="13" eb="15">
      <t>ケイカク</t>
    </rPh>
    <rPh sb="16" eb="19">
      <t>シガイチ</t>
    </rPh>
    <rPh sb="19" eb="21">
      <t>セイビ</t>
    </rPh>
    <rPh sb="22" eb="24">
      <t>クカク</t>
    </rPh>
    <rPh sb="24" eb="26">
      <t>セイリ</t>
    </rPh>
    <phoneticPr fontId="5"/>
  </si>
  <si>
    <t>スポレク(スポーツ施設、スポーツ事業)</t>
    <rPh sb="9" eb="11">
      <t>シセツ</t>
    </rPh>
    <rPh sb="16" eb="18">
      <t>ジギョウ</t>
    </rPh>
    <phoneticPr fontId="5"/>
  </si>
  <si>
    <t>財政運営(税金、予算)</t>
    <rPh sb="0" eb="2">
      <t>ザイセイ</t>
    </rPh>
    <rPh sb="2" eb="4">
      <t>ウンエイ</t>
    </rPh>
    <rPh sb="5" eb="7">
      <t>ゼイキン</t>
    </rPh>
    <rPh sb="8" eb="10">
      <t>ヨサン</t>
    </rPh>
    <phoneticPr fontId="5"/>
  </si>
  <si>
    <t>生涯学習(生涯学習、図書館)</t>
    <rPh sb="0" eb="2">
      <t>ショウガイ</t>
    </rPh>
    <rPh sb="2" eb="4">
      <t>ガクシュウ</t>
    </rPh>
    <rPh sb="5" eb="7">
      <t>ショウガイ</t>
    </rPh>
    <rPh sb="7" eb="9">
      <t>ガクシュウ</t>
    </rPh>
    <rPh sb="10" eb="13">
      <t>トショカン</t>
    </rPh>
    <phoneticPr fontId="5"/>
  </si>
  <si>
    <t>観光（観光施設、観光事業）</t>
    <rPh sb="0" eb="2">
      <t>カンコウ</t>
    </rPh>
    <rPh sb="3" eb="5">
      <t>カンコウ</t>
    </rPh>
    <rPh sb="5" eb="7">
      <t>シセツ</t>
    </rPh>
    <rPh sb="8" eb="10">
      <t>カンコウ</t>
    </rPh>
    <rPh sb="10" eb="12">
      <t>ジギョウ</t>
    </rPh>
    <phoneticPr fontId="5"/>
  </si>
  <si>
    <t>情報通信（情報通信）</t>
    <rPh sb="0" eb="2">
      <t>ジョウホウ</t>
    </rPh>
    <rPh sb="2" eb="4">
      <t>ツウシン</t>
    </rPh>
    <rPh sb="5" eb="7">
      <t>ジョウホウ</t>
    </rPh>
    <rPh sb="7" eb="9">
      <t>ツウシン</t>
    </rPh>
    <phoneticPr fontId="5"/>
  </si>
  <si>
    <t>防災（消防、災害対策、河川・池）</t>
    <rPh sb="0" eb="2">
      <t>ボウサイ</t>
    </rPh>
    <rPh sb="3" eb="5">
      <t>ショウボウ</t>
    </rPh>
    <rPh sb="6" eb="8">
      <t>サイガイ</t>
    </rPh>
    <rPh sb="8" eb="10">
      <t>タイサク</t>
    </rPh>
    <rPh sb="11" eb="13">
      <t>カセン</t>
    </rPh>
    <rPh sb="14" eb="15">
      <t>イケ</t>
    </rPh>
    <phoneticPr fontId="5"/>
  </si>
  <si>
    <t>社会保障（介護保険、国民健康保険、国民年金）</t>
    <rPh sb="0" eb="2">
      <t>シャカイ</t>
    </rPh>
    <rPh sb="2" eb="4">
      <t>ホショウ</t>
    </rPh>
    <rPh sb="5" eb="7">
      <t>カイゴ</t>
    </rPh>
    <rPh sb="7" eb="9">
      <t>ホケン</t>
    </rPh>
    <rPh sb="10" eb="12">
      <t>コクミン</t>
    </rPh>
    <rPh sb="12" eb="14">
      <t>ケンコウ</t>
    </rPh>
    <rPh sb="14" eb="16">
      <t>ホケン</t>
    </rPh>
    <rPh sb="17" eb="19">
      <t>コクミン</t>
    </rPh>
    <rPh sb="19" eb="21">
      <t>ネンキン</t>
    </rPh>
    <phoneticPr fontId="5"/>
  </si>
  <si>
    <t>１５-１１　行政相談の受付件数</t>
    <phoneticPr fontId="5"/>
  </si>
  <si>
    <t>順　位</t>
    <phoneticPr fontId="5"/>
  </si>
  <si>
    <t>件　数</t>
    <phoneticPr fontId="5"/>
  </si>
  <si>
    <t>構成比</t>
    <phoneticPr fontId="5"/>
  </si>
  <si>
    <t>そ　　の　　他</t>
    <phoneticPr fontId="5"/>
  </si>
  <si>
    <t>計</t>
    <phoneticPr fontId="5"/>
  </si>
  <si>
    <r>
      <t>資料：</t>
    </r>
    <r>
      <rPr>
        <sz val="11"/>
        <rFont val="ＭＳ Ｐ明朝"/>
        <family val="1"/>
        <charset val="128"/>
      </rPr>
      <t xml:space="preserve">市民協働推進課                    </t>
    </r>
    <rPh sb="3" eb="5">
      <t>シミン</t>
    </rPh>
    <rPh sb="5" eb="7">
      <t>キョウドウ</t>
    </rPh>
    <rPh sb="7" eb="9">
      <t>スイシン</t>
    </rPh>
    <phoneticPr fontId="5"/>
  </si>
  <si>
    <r>
      <t>注　</t>
    </r>
    <r>
      <rPr>
        <sz val="11"/>
        <rFont val="ＭＳ 明朝"/>
        <family val="1"/>
        <charset val="128"/>
      </rPr>
      <t>：</t>
    </r>
    <r>
      <rPr>
        <sz val="11"/>
        <rFont val="ＭＳ Ｐ明朝"/>
        <family val="1"/>
        <charset val="128"/>
      </rPr>
      <t xml:space="preserve">ポルトガル語による外国人相談を除く。 </t>
    </r>
    <phoneticPr fontId="5"/>
  </si>
  <si>
    <t>１５-１１　「市民の声」件数</t>
    <rPh sb="7" eb="9">
      <t>シミン</t>
    </rPh>
    <rPh sb="10" eb="11">
      <t>コエ</t>
    </rPh>
    <rPh sb="12" eb="14">
      <t>ケンスウ</t>
    </rPh>
    <phoneticPr fontId="5"/>
  </si>
  <si>
    <t>下水道（公共下水道、農業集落排水）</t>
    <rPh sb="0" eb="3">
      <t>ゲスイドウ</t>
    </rPh>
    <rPh sb="4" eb="6">
      <t>コウキョウ</t>
    </rPh>
    <rPh sb="6" eb="9">
      <t>ゲスイドウ</t>
    </rPh>
    <rPh sb="10" eb="12">
      <t>ノウギョウ</t>
    </rPh>
    <rPh sb="12" eb="14">
      <t>シュウラク</t>
    </rPh>
    <rPh sb="14" eb="16">
      <t>ハイスイ</t>
    </rPh>
    <phoneticPr fontId="5"/>
  </si>
  <si>
    <t>住宅（市営住宅、住環境）</t>
    <rPh sb="0" eb="2">
      <t>ジュウタク</t>
    </rPh>
    <rPh sb="3" eb="5">
      <t>シエイ</t>
    </rPh>
    <rPh sb="5" eb="7">
      <t>ジュウタク</t>
    </rPh>
    <rPh sb="8" eb="11">
      <t>ジュウカンキョウ</t>
    </rPh>
    <phoneticPr fontId="5"/>
  </si>
  <si>
    <t>文化（文化財、文化施設、文化事業）</t>
    <rPh sb="0" eb="2">
      <t>ブンカ</t>
    </rPh>
    <rPh sb="3" eb="6">
      <t>ブンカザイ</t>
    </rPh>
    <rPh sb="7" eb="9">
      <t>ブンカ</t>
    </rPh>
    <rPh sb="9" eb="11">
      <t>シセツ</t>
    </rPh>
    <rPh sb="12" eb="14">
      <t>ブンカ</t>
    </rPh>
    <rPh sb="14" eb="16">
      <t>ジギョウ</t>
    </rPh>
    <phoneticPr fontId="5"/>
  </si>
  <si>
    <t>平成18年度 （単位：件，％）</t>
    <phoneticPr fontId="5"/>
  </si>
  <si>
    <t>順　位</t>
    <phoneticPr fontId="5"/>
  </si>
  <si>
    <t>件　数</t>
    <phoneticPr fontId="5"/>
  </si>
  <si>
    <t>構成比</t>
    <phoneticPr fontId="5"/>
  </si>
  <si>
    <t>計</t>
    <phoneticPr fontId="5"/>
  </si>
  <si>
    <t>平成17年度 （単位：件，％）</t>
    <phoneticPr fontId="5"/>
  </si>
  <si>
    <t>平成2１年度 （単位：件，％）</t>
    <phoneticPr fontId="5"/>
  </si>
  <si>
    <t>平成2１年度 （単位：件，％）</t>
    <phoneticPr fontId="5"/>
  </si>
  <si>
    <t>計</t>
    <phoneticPr fontId="5"/>
  </si>
  <si>
    <t>その他</t>
    <rPh sb="2" eb="3">
      <t>タ</t>
    </rPh>
    <phoneticPr fontId="5"/>
  </si>
  <si>
    <t>行政運営（職員、市民サービス、広報・広聴、庁舎、議会など）</t>
    <rPh sb="0" eb="2">
      <t>ギョウセイ</t>
    </rPh>
    <rPh sb="2" eb="4">
      <t>ウンエイ</t>
    </rPh>
    <rPh sb="5" eb="7">
      <t>ショクイン</t>
    </rPh>
    <rPh sb="8" eb="10">
      <t>シミン</t>
    </rPh>
    <rPh sb="15" eb="17">
      <t>コウホウ</t>
    </rPh>
    <rPh sb="18" eb="20">
      <t>コウチョウ</t>
    </rPh>
    <rPh sb="21" eb="23">
      <t>チョウシャ</t>
    </rPh>
    <rPh sb="24" eb="26">
      <t>ギカイ</t>
    </rPh>
    <phoneticPr fontId="5"/>
  </si>
  <si>
    <t>交通体系（交通安全施策、道路（管理）、公共交通、道路（工事））</t>
    <rPh sb="0" eb="2">
      <t>コウツウ</t>
    </rPh>
    <rPh sb="2" eb="4">
      <t>タイケイ</t>
    </rPh>
    <rPh sb="5" eb="7">
      <t>コウツウ</t>
    </rPh>
    <rPh sb="7" eb="9">
      <t>アンゼン</t>
    </rPh>
    <rPh sb="9" eb="11">
      <t>シサク</t>
    </rPh>
    <rPh sb="12" eb="14">
      <t>ドウロ</t>
    </rPh>
    <rPh sb="15" eb="17">
      <t>カンリ</t>
    </rPh>
    <rPh sb="19" eb="21">
      <t>コウキョウ</t>
    </rPh>
    <rPh sb="21" eb="23">
      <t>コウツウ</t>
    </rPh>
    <rPh sb="24" eb="26">
      <t>ドウロ</t>
    </rPh>
    <rPh sb="27" eb="29">
      <t>コウジ</t>
    </rPh>
    <phoneticPr fontId="5"/>
  </si>
  <si>
    <t>地球環境（ごみ処理、環境対策、リサイクル、公害防止）</t>
    <rPh sb="7" eb="9">
      <t>ショリ</t>
    </rPh>
    <rPh sb="10" eb="12">
      <t>カンキョウ</t>
    </rPh>
    <rPh sb="12" eb="14">
      <t>タイサク</t>
    </rPh>
    <rPh sb="21" eb="23">
      <t>コウガイ</t>
    </rPh>
    <rPh sb="23" eb="25">
      <t>ボウシ</t>
    </rPh>
    <phoneticPr fontId="5"/>
  </si>
  <si>
    <t>保健医療（健康づくり、医療、市民病院）</t>
    <rPh sb="5" eb="7">
      <t>ケンコウ</t>
    </rPh>
    <rPh sb="11" eb="13">
      <t>イリョウ</t>
    </rPh>
    <rPh sb="14" eb="16">
      <t>シミン</t>
    </rPh>
    <rPh sb="16" eb="18">
      <t>ビョウイン</t>
    </rPh>
    <phoneticPr fontId="5"/>
  </si>
  <si>
    <t>社会福祉（児童、障がい援護、高齢者、生活援助、母子・寡婦・父子）</t>
    <rPh sb="5" eb="7">
      <t>ジドウ</t>
    </rPh>
    <rPh sb="8" eb="9">
      <t>ショウ</t>
    </rPh>
    <rPh sb="11" eb="13">
      <t>エンゴ</t>
    </rPh>
    <rPh sb="14" eb="17">
      <t>コウレイシャ</t>
    </rPh>
    <rPh sb="18" eb="20">
      <t>セイカツ</t>
    </rPh>
    <rPh sb="20" eb="22">
      <t>エンジョ</t>
    </rPh>
    <rPh sb="23" eb="25">
      <t>ボシ</t>
    </rPh>
    <rPh sb="26" eb="28">
      <t>カフ</t>
    </rPh>
    <rPh sb="29" eb="31">
      <t>フシ</t>
    </rPh>
    <phoneticPr fontId="5"/>
  </si>
  <si>
    <t>市民生活（生活環境、治安、生活相談）</t>
    <rPh sb="0" eb="2">
      <t>シミン</t>
    </rPh>
    <rPh sb="2" eb="4">
      <t>セイカツ</t>
    </rPh>
    <rPh sb="5" eb="7">
      <t>セイカツ</t>
    </rPh>
    <rPh sb="7" eb="9">
      <t>カンキョウ</t>
    </rPh>
    <rPh sb="10" eb="12">
      <t>チアン</t>
    </rPh>
    <rPh sb="13" eb="15">
      <t>セイカツ</t>
    </rPh>
    <rPh sb="15" eb="17">
      <t>ソウダン</t>
    </rPh>
    <phoneticPr fontId="5"/>
  </si>
  <si>
    <t>自然環境（公園、河川環境、緑化）</t>
    <rPh sb="5" eb="7">
      <t>コウエン</t>
    </rPh>
    <rPh sb="8" eb="10">
      <t>カセン</t>
    </rPh>
    <rPh sb="10" eb="12">
      <t>カンキョウ</t>
    </rPh>
    <rPh sb="13" eb="15">
      <t>リョッカ</t>
    </rPh>
    <phoneticPr fontId="5"/>
  </si>
  <si>
    <t>産業振興（農林漁業、工業、商業、勤労者）</t>
    <rPh sb="0" eb="2">
      <t>サンギョウ</t>
    </rPh>
    <rPh sb="2" eb="4">
      <t>シンコウ</t>
    </rPh>
    <rPh sb="5" eb="7">
      <t>ノウリン</t>
    </rPh>
    <rPh sb="7" eb="9">
      <t>ギョギョウ</t>
    </rPh>
    <rPh sb="10" eb="12">
      <t>コウギョウ</t>
    </rPh>
    <rPh sb="13" eb="15">
      <t>ショウギョウ</t>
    </rPh>
    <rPh sb="16" eb="19">
      <t>キンロウシャ</t>
    </rPh>
    <phoneticPr fontId="5"/>
  </si>
  <si>
    <t>土地利用（まちづくり、区画整理、都市計画、市街地整備）</t>
    <rPh sb="0" eb="2">
      <t>トチ</t>
    </rPh>
    <rPh sb="2" eb="4">
      <t>リヨウ</t>
    </rPh>
    <rPh sb="11" eb="13">
      <t>クカク</t>
    </rPh>
    <rPh sb="13" eb="15">
      <t>セイリ</t>
    </rPh>
    <rPh sb="16" eb="18">
      <t>トシ</t>
    </rPh>
    <rPh sb="18" eb="20">
      <t>ケイカク</t>
    </rPh>
    <rPh sb="21" eb="24">
      <t>シガイチ</t>
    </rPh>
    <rPh sb="24" eb="26">
      <t>セイビ</t>
    </rPh>
    <phoneticPr fontId="5"/>
  </si>
  <si>
    <t>財政運営（税金、予算）</t>
    <rPh sb="5" eb="7">
      <t>ゼイキン</t>
    </rPh>
    <rPh sb="8" eb="10">
      <t>ヨサン</t>
    </rPh>
    <phoneticPr fontId="5"/>
  </si>
  <si>
    <t>防災（災害対策、消防、河川・池）</t>
    <rPh sb="0" eb="2">
      <t>ボウサイ</t>
    </rPh>
    <rPh sb="3" eb="5">
      <t>サイガイ</t>
    </rPh>
    <rPh sb="5" eb="7">
      <t>タイサク</t>
    </rPh>
    <rPh sb="8" eb="10">
      <t>ショウボウ</t>
    </rPh>
    <rPh sb="11" eb="13">
      <t>カセン</t>
    </rPh>
    <rPh sb="14" eb="15">
      <t>イケ</t>
    </rPh>
    <phoneticPr fontId="5"/>
  </si>
  <si>
    <t>生涯学習（図書館、生涯学習）</t>
    <rPh sb="0" eb="2">
      <t>ショウガイ</t>
    </rPh>
    <rPh sb="2" eb="4">
      <t>ガクシュウ</t>
    </rPh>
    <rPh sb="5" eb="8">
      <t>トショカン</t>
    </rPh>
    <rPh sb="9" eb="11">
      <t>ショウガイ</t>
    </rPh>
    <rPh sb="11" eb="13">
      <t>ガクシュウ</t>
    </rPh>
    <phoneticPr fontId="5"/>
  </si>
  <si>
    <t>平成22年度 （単位：件，％）</t>
    <phoneticPr fontId="5"/>
  </si>
  <si>
    <t>行政運営（市民サービス、広報・広聴、職員、庁舎、公共施設など）</t>
    <rPh sb="0" eb="2">
      <t>ギョウセイ</t>
    </rPh>
    <rPh sb="2" eb="4">
      <t>ウンエイ</t>
    </rPh>
    <rPh sb="18" eb="20">
      <t>ショクイン</t>
    </rPh>
    <rPh sb="21" eb="23">
      <t>チョウシャ</t>
    </rPh>
    <rPh sb="24" eb="26">
      <t>コウキョウ</t>
    </rPh>
    <rPh sb="26" eb="28">
      <t>シセツ</t>
    </rPh>
    <phoneticPr fontId="5"/>
  </si>
  <si>
    <t>社会福祉（児童、高齢者、障がい援護、生活援助、母子・寡婦・父子）</t>
    <rPh sb="5" eb="7">
      <t>ジドウ</t>
    </rPh>
    <rPh sb="12" eb="13">
      <t>ショウ</t>
    </rPh>
    <rPh sb="15" eb="17">
      <t>エンゴ</t>
    </rPh>
    <rPh sb="18" eb="20">
      <t>セイカツ</t>
    </rPh>
    <rPh sb="20" eb="22">
      <t>エンジョ</t>
    </rPh>
    <rPh sb="23" eb="25">
      <t>ボシ</t>
    </rPh>
    <rPh sb="26" eb="28">
      <t>カフ</t>
    </rPh>
    <rPh sb="29" eb="31">
      <t>フシ</t>
    </rPh>
    <phoneticPr fontId="5"/>
  </si>
  <si>
    <t>学校教育（小・中学校、教育施策、高校・大学）</t>
    <rPh sb="5" eb="6">
      <t>ショウ</t>
    </rPh>
    <rPh sb="7" eb="10">
      <t>チュウガッコウ</t>
    </rPh>
    <rPh sb="11" eb="13">
      <t>キョウイク</t>
    </rPh>
    <rPh sb="13" eb="15">
      <t>シサク</t>
    </rPh>
    <rPh sb="16" eb="18">
      <t>コウコウ</t>
    </rPh>
    <rPh sb="19" eb="21">
      <t>ダイガク</t>
    </rPh>
    <phoneticPr fontId="11"/>
  </si>
  <si>
    <t>順　位</t>
    <phoneticPr fontId="5"/>
  </si>
  <si>
    <t>件　数</t>
    <phoneticPr fontId="5"/>
  </si>
  <si>
    <t>計</t>
    <phoneticPr fontId="5"/>
  </si>
  <si>
    <t>平成23年度 （単位：件，％）</t>
    <phoneticPr fontId="5"/>
  </si>
  <si>
    <r>
      <t>資料：</t>
    </r>
    <r>
      <rPr>
        <sz val="11"/>
        <rFont val="ＭＳ Ｐ明朝"/>
        <family val="1"/>
        <charset val="128"/>
      </rPr>
      <t>広報課</t>
    </r>
    <rPh sb="3" eb="5">
      <t>コウホウ</t>
    </rPh>
    <rPh sb="5" eb="6">
      <t>カ</t>
    </rPh>
    <phoneticPr fontId="5"/>
  </si>
  <si>
    <t>その他</t>
    <rPh sb="2" eb="3">
      <t>タ</t>
    </rPh>
    <phoneticPr fontId="13"/>
  </si>
  <si>
    <t>市民生活（生活環境、防犯、市民相談、消費生活、動物愛護）</t>
    <rPh sb="0" eb="2">
      <t>シミン</t>
    </rPh>
    <rPh sb="2" eb="4">
      <t>セイカツ</t>
    </rPh>
    <rPh sb="5" eb="7">
      <t>セイカツ</t>
    </rPh>
    <rPh sb="7" eb="9">
      <t>カンキョウ</t>
    </rPh>
    <rPh sb="10" eb="12">
      <t>ボウハン</t>
    </rPh>
    <rPh sb="13" eb="15">
      <t>シミン</t>
    </rPh>
    <rPh sb="15" eb="17">
      <t>ソウダン</t>
    </rPh>
    <rPh sb="18" eb="20">
      <t>ショウヒ</t>
    </rPh>
    <rPh sb="20" eb="22">
      <t>セイカツ</t>
    </rPh>
    <rPh sb="23" eb="25">
      <t>ドウブツ</t>
    </rPh>
    <rPh sb="25" eb="27">
      <t>アイゴ</t>
    </rPh>
    <phoneticPr fontId="5"/>
  </si>
  <si>
    <t>社会保障（介護保険、国民健康保険、国民年金、後期高齢者）</t>
    <rPh sb="0" eb="2">
      <t>シャカイ</t>
    </rPh>
    <rPh sb="2" eb="4">
      <t>ホショウ</t>
    </rPh>
    <rPh sb="5" eb="7">
      <t>カイゴ</t>
    </rPh>
    <rPh sb="7" eb="9">
      <t>ホケン</t>
    </rPh>
    <rPh sb="10" eb="12">
      <t>コクミン</t>
    </rPh>
    <rPh sb="12" eb="14">
      <t>ケンコウ</t>
    </rPh>
    <rPh sb="14" eb="16">
      <t>ホケン</t>
    </rPh>
    <rPh sb="17" eb="19">
      <t>コクミン</t>
    </rPh>
    <rPh sb="19" eb="21">
      <t>ネンキン</t>
    </rPh>
    <rPh sb="22" eb="24">
      <t>コウキ</t>
    </rPh>
    <rPh sb="24" eb="27">
      <t>コウレイシャ</t>
    </rPh>
    <phoneticPr fontId="5"/>
  </si>
  <si>
    <t>計</t>
    <phoneticPr fontId="5"/>
  </si>
  <si>
    <t>平成24年度 （単位：件，％）</t>
    <phoneticPr fontId="5"/>
  </si>
  <si>
    <t>上水道（上水道、水資源）</t>
    <rPh sb="0" eb="3">
      <t>ジョウスイドウ</t>
    </rPh>
    <rPh sb="4" eb="7">
      <t>ジョウスイドウ</t>
    </rPh>
    <rPh sb="8" eb="9">
      <t>ミズ</t>
    </rPh>
    <rPh sb="9" eb="11">
      <t>シゲン</t>
    </rPh>
    <phoneticPr fontId="13"/>
  </si>
  <si>
    <t>文化（文化財、文化施設、文化事業）</t>
    <rPh sb="0" eb="2">
      <t>ブンカ</t>
    </rPh>
    <rPh sb="3" eb="6">
      <t>ブンカザイ</t>
    </rPh>
    <rPh sb="7" eb="9">
      <t>ブンカ</t>
    </rPh>
    <rPh sb="9" eb="11">
      <t>シセツ</t>
    </rPh>
    <rPh sb="12" eb="14">
      <t>ブンカ</t>
    </rPh>
    <rPh sb="14" eb="16">
      <t>ジギョウ</t>
    </rPh>
    <phoneticPr fontId="13"/>
  </si>
  <si>
    <t>交通体系（公共交通、交通安全）</t>
    <rPh sb="0" eb="2">
      <t>コウツウ</t>
    </rPh>
    <rPh sb="2" eb="4">
      <t>タイケイ</t>
    </rPh>
    <rPh sb="5" eb="7">
      <t>コウキョウ</t>
    </rPh>
    <rPh sb="7" eb="9">
      <t>コウツウ</t>
    </rPh>
    <rPh sb="10" eb="12">
      <t>コウツウ</t>
    </rPh>
    <rPh sb="12" eb="14">
      <t>アンゼン</t>
    </rPh>
    <phoneticPr fontId="5"/>
  </si>
  <si>
    <t>市民生活（生活環境、防犯、市民相談、消費生活、動物愛護）</t>
    <rPh sb="5" eb="7">
      <t>セイカツ</t>
    </rPh>
    <rPh sb="7" eb="9">
      <t>カンキョウ</t>
    </rPh>
    <rPh sb="10" eb="12">
      <t>ボウハン</t>
    </rPh>
    <rPh sb="13" eb="15">
      <t>シミン</t>
    </rPh>
    <rPh sb="15" eb="17">
      <t>ソウダン</t>
    </rPh>
    <rPh sb="18" eb="20">
      <t>ショウヒ</t>
    </rPh>
    <rPh sb="20" eb="22">
      <t>セイカツ</t>
    </rPh>
    <rPh sb="23" eb="25">
      <t>ドウブツ</t>
    </rPh>
    <rPh sb="25" eb="27">
      <t>アイゴ</t>
    </rPh>
    <phoneticPr fontId="11"/>
  </si>
  <si>
    <t>平成25年度 （単位：件，％）</t>
    <phoneticPr fontId="5"/>
  </si>
  <si>
    <t>交通体系（公共交通、交通安全、街路灯）</t>
    <rPh sb="0" eb="2">
      <t>コウツウ</t>
    </rPh>
    <rPh sb="2" eb="4">
      <t>タイケイ</t>
    </rPh>
    <rPh sb="5" eb="7">
      <t>コウキョウ</t>
    </rPh>
    <rPh sb="7" eb="9">
      <t>コウツウ</t>
    </rPh>
    <rPh sb="10" eb="12">
      <t>コウツウ</t>
    </rPh>
    <rPh sb="12" eb="14">
      <t>アンゼン</t>
    </rPh>
    <rPh sb="15" eb="18">
      <t>ガイロトウ</t>
    </rPh>
    <phoneticPr fontId="5"/>
  </si>
  <si>
    <t>道路整備（道路工事、道路管理、街路樹）</t>
    <rPh sb="0" eb="2">
      <t>ドウロ</t>
    </rPh>
    <rPh sb="2" eb="4">
      <t>セイビ</t>
    </rPh>
    <rPh sb="5" eb="7">
      <t>ドウロ</t>
    </rPh>
    <rPh sb="7" eb="9">
      <t>コウジ</t>
    </rPh>
    <rPh sb="10" eb="12">
      <t>ドウロ</t>
    </rPh>
    <rPh sb="12" eb="14">
      <t>カンリ</t>
    </rPh>
    <rPh sb="15" eb="18">
      <t>ガイロジュ</t>
    </rPh>
    <phoneticPr fontId="13"/>
  </si>
  <si>
    <t>平成26年度 （単位：件，％）</t>
    <phoneticPr fontId="5"/>
  </si>
  <si>
    <t>行政運営（市民サービス、広報・広聴、職員、庁舎、公共施設など）</t>
    <rPh sb="0" eb="2">
      <t>ギョウセイ</t>
    </rPh>
    <rPh sb="2" eb="4">
      <t>ウンエイ</t>
    </rPh>
    <rPh sb="5" eb="7">
      <t>シミン</t>
    </rPh>
    <rPh sb="12" eb="14">
      <t>コウホウ</t>
    </rPh>
    <rPh sb="15" eb="16">
      <t>コウ</t>
    </rPh>
    <rPh sb="16" eb="17">
      <t>チョウ</t>
    </rPh>
    <rPh sb="18" eb="20">
      <t>ショクイン</t>
    </rPh>
    <rPh sb="21" eb="23">
      <t>チョウシャ</t>
    </rPh>
    <rPh sb="24" eb="26">
      <t>コウキョウ</t>
    </rPh>
    <rPh sb="26" eb="28">
      <t>シセツ</t>
    </rPh>
    <phoneticPr fontId="14"/>
  </si>
  <si>
    <t>地球環境（ごみ処理、環境対策、リサイクル、公害防止）</t>
    <rPh sb="0" eb="2">
      <t>チキュウ</t>
    </rPh>
    <rPh sb="2" eb="4">
      <t>カンキョウ</t>
    </rPh>
    <rPh sb="7" eb="9">
      <t>ショリ</t>
    </rPh>
    <rPh sb="10" eb="12">
      <t>カンキョウ</t>
    </rPh>
    <rPh sb="12" eb="14">
      <t>タイサク</t>
    </rPh>
    <rPh sb="21" eb="23">
      <t>コウガイ</t>
    </rPh>
    <rPh sb="23" eb="25">
      <t>ボウシ</t>
    </rPh>
    <phoneticPr fontId="14"/>
  </si>
  <si>
    <t>土地利用（まちづくり、都市計画、市街地整備、拠点整備）</t>
    <rPh sb="0" eb="2">
      <t>トチ</t>
    </rPh>
    <rPh sb="2" eb="4">
      <t>リヨウ</t>
    </rPh>
    <rPh sb="11" eb="13">
      <t>トシ</t>
    </rPh>
    <rPh sb="13" eb="15">
      <t>ケイカク</t>
    </rPh>
    <rPh sb="16" eb="19">
      <t>シガイチ</t>
    </rPh>
    <rPh sb="19" eb="21">
      <t>セイビ</t>
    </rPh>
    <rPh sb="22" eb="24">
      <t>キョテン</t>
    </rPh>
    <rPh sb="24" eb="26">
      <t>セイビ</t>
    </rPh>
    <phoneticPr fontId="14"/>
  </si>
  <si>
    <t>交通体系（公共交通、交通安全、街路灯）</t>
    <rPh sb="0" eb="2">
      <t>コウツウ</t>
    </rPh>
    <rPh sb="2" eb="4">
      <t>タイケイ</t>
    </rPh>
    <rPh sb="5" eb="7">
      <t>コウキョウ</t>
    </rPh>
    <rPh sb="7" eb="9">
      <t>コウツウ</t>
    </rPh>
    <rPh sb="10" eb="12">
      <t>コウツウ</t>
    </rPh>
    <rPh sb="12" eb="14">
      <t>アンゼン</t>
    </rPh>
    <rPh sb="15" eb="18">
      <t>ガイロトウ</t>
    </rPh>
    <phoneticPr fontId="14"/>
  </si>
  <si>
    <t>社会福祉（児童、高齢者、障がい援護、生活援助、母子・父子・寡婦）</t>
    <rPh sb="0" eb="2">
      <t>シャカイ</t>
    </rPh>
    <rPh sb="2" eb="4">
      <t>フクシ</t>
    </rPh>
    <rPh sb="5" eb="7">
      <t>ジドウ</t>
    </rPh>
    <rPh sb="8" eb="11">
      <t>コウレイシャ</t>
    </rPh>
    <rPh sb="12" eb="13">
      <t>ショウ</t>
    </rPh>
    <rPh sb="15" eb="17">
      <t>エンゴ</t>
    </rPh>
    <rPh sb="18" eb="20">
      <t>セイカツ</t>
    </rPh>
    <rPh sb="20" eb="22">
      <t>エンジョ</t>
    </rPh>
    <rPh sb="23" eb="25">
      <t>ボシ</t>
    </rPh>
    <rPh sb="26" eb="28">
      <t>フシ</t>
    </rPh>
    <rPh sb="29" eb="31">
      <t>カフ</t>
    </rPh>
    <phoneticPr fontId="14"/>
  </si>
  <si>
    <t>自然環境（公園、河川環境、緑化）</t>
    <rPh sb="0" eb="2">
      <t>シゼン</t>
    </rPh>
    <rPh sb="2" eb="4">
      <t>カンキョウ</t>
    </rPh>
    <rPh sb="5" eb="7">
      <t>コウエン</t>
    </rPh>
    <rPh sb="8" eb="10">
      <t>カセン</t>
    </rPh>
    <rPh sb="10" eb="12">
      <t>カンキョウ</t>
    </rPh>
    <rPh sb="13" eb="15">
      <t>リョッカ</t>
    </rPh>
    <phoneticPr fontId="14"/>
  </si>
  <si>
    <t>保険医療（健康づくり、医療、市民病院）</t>
    <rPh sb="0" eb="2">
      <t>ホケン</t>
    </rPh>
    <rPh sb="2" eb="4">
      <t>イリョウ</t>
    </rPh>
    <rPh sb="5" eb="7">
      <t>ケンコウ</t>
    </rPh>
    <rPh sb="11" eb="13">
      <t>イリョウ</t>
    </rPh>
    <rPh sb="14" eb="16">
      <t>シミン</t>
    </rPh>
    <rPh sb="16" eb="18">
      <t>ビョウイン</t>
    </rPh>
    <phoneticPr fontId="14"/>
  </si>
  <si>
    <t>道路整備（道路工事、道路管理、街路樹）</t>
    <rPh sb="0" eb="2">
      <t>ドウロ</t>
    </rPh>
    <rPh sb="2" eb="4">
      <t>セイビ</t>
    </rPh>
    <rPh sb="5" eb="7">
      <t>ドウロ</t>
    </rPh>
    <rPh sb="7" eb="9">
      <t>コウジ</t>
    </rPh>
    <rPh sb="10" eb="12">
      <t>ドウロ</t>
    </rPh>
    <rPh sb="12" eb="14">
      <t>カンリ</t>
    </rPh>
    <rPh sb="15" eb="18">
      <t>ガイロジュ</t>
    </rPh>
    <phoneticPr fontId="14"/>
  </si>
  <si>
    <t>学校教育（小・中学校、教育施設、高校・大学）</t>
    <rPh sb="0" eb="2">
      <t>ガッコウ</t>
    </rPh>
    <rPh sb="2" eb="4">
      <t>キョウイク</t>
    </rPh>
    <rPh sb="5" eb="6">
      <t>ショウ</t>
    </rPh>
    <rPh sb="7" eb="10">
      <t>チュウガッコウ</t>
    </rPh>
    <rPh sb="11" eb="13">
      <t>キョウイク</t>
    </rPh>
    <rPh sb="13" eb="15">
      <t>シセツ</t>
    </rPh>
    <rPh sb="16" eb="18">
      <t>コウコウ</t>
    </rPh>
    <rPh sb="19" eb="21">
      <t>ダイガク</t>
    </rPh>
    <phoneticPr fontId="14"/>
  </si>
  <si>
    <t>文化（文化財、文化施設、文化事業）</t>
    <rPh sb="0" eb="2">
      <t>ブンカ</t>
    </rPh>
    <rPh sb="3" eb="6">
      <t>ブンカザイ</t>
    </rPh>
    <rPh sb="7" eb="9">
      <t>ブンカ</t>
    </rPh>
    <rPh sb="9" eb="11">
      <t>シセツ</t>
    </rPh>
    <rPh sb="12" eb="14">
      <t>ブンカ</t>
    </rPh>
    <rPh sb="14" eb="16">
      <t>ジギョウ</t>
    </rPh>
    <phoneticPr fontId="14"/>
  </si>
  <si>
    <t>平成27年度 （単位：件，％）</t>
    <phoneticPr fontId="5"/>
  </si>
  <si>
    <t>観光・産業振興</t>
    <rPh sb="0" eb="2">
      <t>カンコウ</t>
    </rPh>
    <rPh sb="3" eb="5">
      <t>サンギョウ</t>
    </rPh>
    <rPh sb="5" eb="7">
      <t>シンコウ</t>
    </rPh>
    <phoneticPr fontId="14"/>
  </si>
  <si>
    <t>財政運営</t>
    <rPh sb="0" eb="2">
      <t>ザイセイ</t>
    </rPh>
    <rPh sb="2" eb="4">
      <t>ウンエイ</t>
    </rPh>
    <phoneticPr fontId="14"/>
  </si>
  <si>
    <t>自然・地球環境（ごみ処理、環境対策、リサイクル、公害防止、公園など）</t>
    <rPh sb="0" eb="2">
      <t>シゼン</t>
    </rPh>
    <rPh sb="3" eb="5">
      <t>チキュウ</t>
    </rPh>
    <rPh sb="5" eb="7">
      <t>カンキョウ</t>
    </rPh>
    <rPh sb="10" eb="12">
      <t>ショリ</t>
    </rPh>
    <rPh sb="13" eb="15">
      <t>カンキョウ</t>
    </rPh>
    <rPh sb="15" eb="17">
      <t>タイサク</t>
    </rPh>
    <rPh sb="24" eb="26">
      <t>コウガイ</t>
    </rPh>
    <rPh sb="26" eb="28">
      <t>ボウシ</t>
    </rPh>
    <rPh sb="29" eb="31">
      <t>コウエン</t>
    </rPh>
    <phoneticPr fontId="14"/>
  </si>
  <si>
    <t>平成28年度 （単位：件，％）</t>
    <phoneticPr fontId="5"/>
  </si>
  <si>
    <t>行政運営（市民サービス、広報・広聴、職員、庁舎、公共施設など）</t>
    <rPh sb="0" eb="2">
      <t>ギョウセイ</t>
    </rPh>
    <rPh sb="2" eb="4">
      <t>ウンエイ</t>
    </rPh>
    <rPh sb="5" eb="7">
      <t>シミン</t>
    </rPh>
    <rPh sb="12" eb="14">
      <t>コウホウ</t>
    </rPh>
    <rPh sb="15" eb="16">
      <t>コウ</t>
    </rPh>
    <rPh sb="16" eb="17">
      <t>チョウ</t>
    </rPh>
    <rPh sb="18" eb="20">
      <t>ショクイン</t>
    </rPh>
    <rPh sb="21" eb="23">
      <t>チョウシャ</t>
    </rPh>
    <rPh sb="24" eb="26">
      <t>コウキョウ</t>
    </rPh>
    <rPh sb="26" eb="28">
      <t>シセツ</t>
    </rPh>
    <phoneticPr fontId="15"/>
  </si>
  <si>
    <t>自然環境（公園、河川環境、緑化）</t>
    <rPh sb="0" eb="2">
      <t>シゼン</t>
    </rPh>
    <rPh sb="2" eb="4">
      <t>カンキョウ</t>
    </rPh>
    <rPh sb="5" eb="7">
      <t>コウエン</t>
    </rPh>
    <rPh sb="8" eb="10">
      <t>カセン</t>
    </rPh>
    <rPh sb="10" eb="12">
      <t>カンキョウ</t>
    </rPh>
    <rPh sb="13" eb="15">
      <t>リョッカ</t>
    </rPh>
    <phoneticPr fontId="15"/>
  </si>
  <si>
    <t>地球環境（ごみ処理、環境対策、リサイクル、公害防止）</t>
    <rPh sb="0" eb="2">
      <t>チキュウ</t>
    </rPh>
    <rPh sb="2" eb="4">
      <t>カンキョウ</t>
    </rPh>
    <rPh sb="7" eb="9">
      <t>ショリ</t>
    </rPh>
    <rPh sb="10" eb="12">
      <t>カンキョウ</t>
    </rPh>
    <rPh sb="12" eb="14">
      <t>タイサク</t>
    </rPh>
    <rPh sb="21" eb="23">
      <t>コウガイ</t>
    </rPh>
    <rPh sb="23" eb="25">
      <t>ボウシ</t>
    </rPh>
    <phoneticPr fontId="15"/>
  </si>
  <si>
    <t>土地利用（まちづくり、都市計画、市街地整備、拠点整備）</t>
    <rPh sb="0" eb="2">
      <t>トチ</t>
    </rPh>
    <rPh sb="2" eb="4">
      <t>リヨウ</t>
    </rPh>
    <rPh sb="11" eb="13">
      <t>トシ</t>
    </rPh>
    <rPh sb="13" eb="15">
      <t>ケイカク</t>
    </rPh>
    <rPh sb="16" eb="19">
      <t>シガイチ</t>
    </rPh>
    <rPh sb="19" eb="21">
      <t>セイビ</t>
    </rPh>
    <rPh sb="22" eb="24">
      <t>キョテン</t>
    </rPh>
    <rPh sb="24" eb="26">
      <t>セイビ</t>
    </rPh>
    <phoneticPr fontId="15"/>
  </si>
  <si>
    <t>社会福祉（児童、高齢者、障がい援護、生活援助、母子・父子・寡婦）</t>
    <rPh sb="0" eb="2">
      <t>シャカイ</t>
    </rPh>
    <rPh sb="2" eb="4">
      <t>フクシ</t>
    </rPh>
    <rPh sb="5" eb="7">
      <t>ジドウ</t>
    </rPh>
    <rPh sb="8" eb="11">
      <t>コウレイシャ</t>
    </rPh>
    <rPh sb="12" eb="13">
      <t>ショウ</t>
    </rPh>
    <rPh sb="15" eb="17">
      <t>エンゴ</t>
    </rPh>
    <rPh sb="18" eb="20">
      <t>セイカツ</t>
    </rPh>
    <rPh sb="20" eb="22">
      <t>エンジョ</t>
    </rPh>
    <rPh sb="23" eb="25">
      <t>ボシ</t>
    </rPh>
    <rPh sb="26" eb="28">
      <t>フシ</t>
    </rPh>
    <rPh sb="29" eb="31">
      <t>カフ</t>
    </rPh>
    <phoneticPr fontId="15"/>
  </si>
  <si>
    <t>道路整備（道路工事、道路管理、街路樹）</t>
    <rPh sb="0" eb="2">
      <t>ドウロ</t>
    </rPh>
    <rPh sb="2" eb="4">
      <t>セイビ</t>
    </rPh>
    <rPh sb="5" eb="7">
      <t>ドウロ</t>
    </rPh>
    <rPh sb="7" eb="9">
      <t>コウジ</t>
    </rPh>
    <rPh sb="10" eb="12">
      <t>ドウロ</t>
    </rPh>
    <rPh sb="12" eb="14">
      <t>カンリ</t>
    </rPh>
    <rPh sb="15" eb="18">
      <t>ガイロジュ</t>
    </rPh>
    <phoneticPr fontId="15"/>
  </si>
  <si>
    <t>交通体系（公共交通、交通安全、街路灯）</t>
    <rPh sb="0" eb="2">
      <t>コウツウ</t>
    </rPh>
    <rPh sb="2" eb="4">
      <t>タイケイ</t>
    </rPh>
    <rPh sb="5" eb="7">
      <t>コウキョウ</t>
    </rPh>
    <rPh sb="7" eb="9">
      <t>コウツウ</t>
    </rPh>
    <rPh sb="10" eb="12">
      <t>コウツウ</t>
    </rPh>
    <rPh sb="12" eb="14">
      <t>アンゼン</t>
    </rPh>
    <rPh sb="15" eb="18">
      <t>ガイロトウ</t>
    </rPh>
    <phoneticPr fontId="15"/>
  </si>
  <si>
    <t>文化（文化財、文化施設、文化事業）</t>
    <rPh sb="0" eb="2">
      <t>ブンカ</t>
    </rPh>
    <rPh sb="3" eb="6">
      <t>ブンカザイ</t>
    </rPh>
    <rPh sb="7" eb="9">
      <t>ブンカ</t>
    </rPh>
    <rPh sb="9" eb="11">
      <t>シセツ</t>
    </rPh>
    <rPh sb="12" eb="14">
      <t>ブンカ</t>
    </rPh>
    <rPh sb="14" eb="16">
      <t>ジギョウ</t>
    </rPh>
    <phoneticPr fontId="15"/>
  </si>
  <si>
    <t>保険医療（健康づくり、医療、市民病院）</t>
    <rPh sb="0" eb="2">
      <t>ホケン</t>
    </rPh>
    <rPh sb="2" eb="4">
      <t>イリョウ</t>
    </rPh>
    <rPh sb="5" eb="7">
      <t>ケンコウ</t>
    </rPh>
    <rPh sb="11" eb="13">
      <t>イリョウ</t>
    </rPh>
    <rPh sb="14" eb="16">
      <t>シミン</t>
    </rPh>
    <rPh sb="16" eb="18">
      <t>ビョウイン</t>
    </rPh>
    <phoneticPr fontId="15"/>
  </si>
  <si>
    <t>財政運営</t>
    <rPh sb="0" eb="2">
      <t>ザイセイ</t>
    </rPh>
    <rPh sb="2" eb="4">
      <t>ウンエイ</t>
    </rPh>
    <phoneticPr fontId="15"/>
  </si>
  <si>
    <t>行政運営（市民サービス、広報・広聴、職員、庁舎、公共施設など）</t>
    <phoneticPr fontId="13"/>
  </si>
  <si>
    <t>自然環境（公園、河川環境、緑化）</t>
    <phoneticPr fontId="13"/>
  </si>
  <si>
    <t>道路整備（道路工事、道路管理、街路樹）</t>
    <phoneticPr fontId="13"/>
  </si>
  <si>
    <t>社会福祉（児童、高齢者、障がい援護、生活援助、母子・父子・寡婦）</t>
    <phoneticPr fontId="13"/>
  </si>
  <si>
    <t>地球環境（ごみ処理、環境対策、リサイクル、公害防止）</t>
    <phoneticPr fontId="13"/>
  </si>
  <si>
    <t>交通体系（公共交通、交通安全、街路灯）</t>
    <phoneticPr fontId="13"/>
  </si>
  <si>
    <t>文化（文化財、文化施設、文化事業）</t>
    <phoneticPr fontId="13"/>
  </si>
  <si>
    <t>土地利用（まちづくり、都市計画、市街地整備、拠点整備）</t>
    <phoneticPr fontId="13"/>
  </si>
  <si>
    <t>財政運営</t>
    <phoneticPr fontId="13"/>
  </si>
  <si>
    <t>学校教育（小・中学校、教育施設、高校・大学）</t>
    <phoneticPr fontId="13"/>
  </si>
  <si>
    <t>平成29年度 （単位：件，％）</t>
    <phoneticPr fontId="5"/>
  </si>
  <si>
    <t>平成30年度 （単位：件，％）</t>
    <phoneticPr fontId="5"/>
  </si>
  <si>
    <t>行政運営（市民サービス、広報・広聴、職員、庁舎、公共施設など）</t>
  </si>
  <si>
    <t>道路整備（道路工事、道路管理、街路樹）</t>
  </si>
  <si>
    <t>交通体系（公共交通、交通安全、街路灯）</t>
  </si>
  <si>
    <t>学校教育（小・中学校、教育施設、高校・大学）</t>
  </si>
  <si>
    <t>自然環境（公園、河川環境、緑化）</t>
  </si>
  <si>
    <t>社会福祉（児童、高齢者、障がい援護、生活援助、母子・父子・寡婦）</t>
  </si>
  <si>
    <t>地球環境（ごみ処理、環境対策、リサイクル、公害防止）</t>
  </si>
  <si>
    <t>保険医療（健康づくり、医療、市民病院）</t>
  </si>
  <si>
    <t>防災（災害対策、消防、河川・池）</t>
  </si>
  <si>
    <t>観光・産業振興</t>
    <rPh sb="0" eb="2">
      <t>カンコウ</t>
    </rPh>
    <rPh sb="3" eb="5">
      <t>サンギョウ</t>
    </rPh>
    <rPh sb="5" eb="7">
      <t>シンコウ</t>
    </rPh>
    <phoneticPr fontId="13"/>
  </si>
  <si>
    <t>令和元年度 （単位：件，％）</t>
    <rPh sb="0" eb="2">
      <t>レイワ</t>
    </rPh>
    <rPh sb="2" eb="4">
      <t>ガンネン</t>
    </rPh>
    <phoneticPr fontId="5"/>
  </si>
  <si>
    <t>令和２年度 （単位：件，％）</t>
    <rPh sb="0" eb="2">
      <t>レイワ</t>
    </rPh>
    <rPh sb="3" eb="5">
      <t>ネンド</t>
    </rPh>
    <phoneticPr fontId="5"/>
  </si>
  <si>
    <t>文化（文化財、文化施設、文化事業）</t>
  </si>
  <si>
    <t>保健医療（健康づくり、医療、市民病院）</t>
    <rPh sb="2" eb="4">
      <t>イリョウ</t>
    </rPh>
    <phoneticPr fontId="13"/>
  </si>
  <si>
    <t>令和３年度 （単位：件，％）</t>
    <rPh sb="0" eb="2">
      <t>レイワ</t>
    </rPh>
    <rPh sb="3" eb="5">
      <t>ネンド</t>
    </rPh>
    <phoneticPr fontId="5"/>
  </si>
  <si>
    <t>都市景観</t>
    <rPh sb="0" eb="4">
      <t>トシケイカン</t>
    </rPh>
    <phoneticPr fontId="13"/>
  </si>
  <si>
    <t>市民生活（生活環境、防犯、市民相談、消費生活、動物愛護）</t>
    <rPh sb="0" eb="4">
      <t>シミンセイカツ</t>
    </rPh>
    <rPh sb="5" eb="9">
      <t>セイカツカンキョウ</t>
    </rPh>
    <rPh sb="10" eb="12">
      <t>ボウハン</t>
    </rPh>
    <rPh sb="13" eb="17">
      <t>シミンソウダン</t>
    </rPh>
    <rPh sb="18" eb="22">
      <t>ショウヒセイカツ</t>
    </rPh>
    <rPh sb="23" eb="27">
      <t>ドウブツアイゴ</t>
    </rPh>
    <phoneticPr fontId="13"/>
  </si>
  <si>
    <t>令和４年度 （単位：件，％）</t>
    <rPh sb="0" eb="2">
      <t>レイワ</t>
    </rPh>
    <rPh sb="3" eb="5">
      <t>ネンド</t>
    </rPh>
    <phoneticPr fontId="5"/>
  </si>
  <si>
    <t>令和５年度 （単位：件，％）</t>
    <rPh sb="0" eb="2">
      <t>レイワ</t>
    </rPh>
    <rPh sb="3" eb="5">
      <t>ネンド</t>
    </rPh>
    <phoneticPr fontId="5"/>
  </si>
  <si>
    <t>令和６年度 （単位：件，％）</t>
    <rPh sb="0" eb="2">
      <t>レイワ</t>
    </rPh>
    <rPh sb="3" eb="5">
      <t>ネンド</t>
    </rPh>
    <phoneticPr fontId="5"/>
  </si>
  <si>
    <r>
      <t>注  ：</t>
    </r>
    <r>
      <rPr>
        <sz val="11"/>
        <rFont val="ＭＳ Ｐ明朝"/>
        <family val="1"/>
        <charset val="128"/>
      </rPr>
      <t>「市民の声」とは、市民の皆さんから寄せられた意見、提案、要望、苦情、相談、問い合わせなど。</t>
    </r>
    <rPh sb="0" eb="1">
      <t>チュウ</t>
    </rPh>
    <rPh sb="5" eb="7">
      <t>シミン</t>
    </rPh>
    <rPh sb="8" eb="9">
      <t>コエ</t>
    </rPh>
    <rPh sb="13" eb="15">
      <t>シミン</t>
    </rPh>
    <rPh sb="16" eb="17">
      <t>ミナ</t>
    </rPh>
    <rPh sb="21" eb="22">
      <t>ヨ</t>
    </rPh>
    <rPh sb="26" eb="28">
      <t>イケン</t>
    </rPh>
    <rPh sb="29" eb="31">
      <t>テイアン</t>
    </rPh>
    <rPh sb="32" eb="34">
      <t>ヨウボウ</t>
    </rPh>
    <rPh sb="35" eb="37">
      <t>クジョウ</t>
    </rPh>
    <rPh sb="38" eb="40">
      <t>ソウダン</t>
    </rPh>
    <rPh sb="41" eb="42">
      <t>ト</t>
    </rPh>
    <rPh sb="43" eb="44">
      <t>アワ</t>
    </rPh>
    <phoneticPr fontId="5"/>
  </si>
  <si>
    <r>
      <t>注  ：</t>
    </r>
    <r>
      <rPr>
        <sz val="11"/>
        <rFont val="ＭＳ Ｐ明朝"/>
        <family val="1"/>
        <charset val="128"/>
      </rPr>
      <t>「市民の声」とは、市民の皆さんから寄せられた意見、提案、要望、苦情、相談、問い合わせなどをいう。</t>
    </r>
    <rPh sb="0" eb="1">
      <t>チュウ</t>
    </rPh>
    <rPh sb="5" eb="7">
      <t>シミン</t>
    </rPh>
    <rPh sb="8" eb="9">
      <t>コエ</t>
    </rPh>
    <rPh sb="13" eb="15">
      <t>シミン</t>
    </rPh>
    <rPh sb="16" eb="17">
      <t>ミナ</t>
    </rPh>
    <rPh sb="21" eb="22">
      <t>ヨ</t>
    </rPh>
    <rPh sb="26" eb="28">
      <t>イケン</t>
    </rPh>
    <rPh sb="29" eb="31">
      <t>テイアン</t>
    </rPh>
    <rPh sb="32" eb="34">
      <t>ヨウボウ</t>
    </rPh>
    <rPh sb="35" eb="37">
      <t>クジョウ</t>
    </rPh>
    <rPh sb="38" eb="40">
      <t>ソウダン</t>
    </rPh>
    <rPh sb="41" eb="42">
      <t>ト</t>
    </rPh>
    <rPh sb="43" eb="44">
      <t>アワ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</si>
</sst>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7" formatCode="#,##0;\-#,##0;&quot;-&quot;"/>
    <numFmt numFmtId="178" formatCode="0.0_ "/>
  </numFmts>
  <fonts count="18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20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177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157">
    <xf numFmtId="0" fontId="0" fillId="0" borderId="0" xfId="0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3" xfId="0" applyFont="1" applyBorder="1"/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Fill="1" applyBorder="1" applyAlignment="1">
      <alignment vertical="center"/>
    </xf>
    <xf numFmtId="178" fontId="6" fillId="0" borderId="0" xfId="0" applyNumberFormat="1" applyFont="1" applyAlignment="1">
      <alignment vertical="center"/>
    </xf>
    <xf numFmtId="0" fontId="7" fillId="0" borderId="7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centerContinuous" vertical="center"/>
    </xf>
    <xf numFmtId="178" fontId="6" fillId="0" borderId="0" xfId="0" applyNumberFormat="1" applyFont="1" applyFill="1" applyAlignment="1">
      <alignment vertical="center"/>
    </xf>
    <xf numFmtId="3" fontId="9" fillId="0" borderId="8" xfId="0" applyNumberFormat="1" applyFont="1" applyFill="1" applyBorder="1" applyAlignment="1">
      <alignment vertical="center"/>
    </xf>
    <xf numFmtId="178" fontId="9" fillId="0" borderId="8" xfId="0" applyNumberFormat="1" applyFont="1" applyFill="1" applyBorder="1" applyAlignment="1">
      <alignment vertical="center"/>
    </xf>
    <xf numFmtId="0" fontId="9" fillId="0" borderId="8" xfId="0" applyFont="1" applyFill="1" applyBorder="1" applyAlignment="1">
      <alignment horizontal="right" vertical="center"/>
    </xf>
    <xf numFmtId="0" fontId="10" fillId="0" borderId="0" xfId="0" applyFont="1" applyAlignment="1"/>
    <xf numFmtId="0" fontId="10" fillId="0" borderId="0" xfId="0" applyFont="1"/>
    <xf numFmtId="0" fontId="6" fillId="2" borderId="0" xfId="0" applyNumberFormat="1" applyFont="1" applyFill="1" applyAlignment="1">
      <alignment vertical="center"/>
    </xf>
    <xf numFmtId="0" fontId="6" fillId="2" borderId="0" xfId="0" applyNumberFormat="1" applyFont="1" applyFill="1" applyBorder="1" applyAlignment="1">
      <alignment vertical="center"/>
    </xf>
    <xf numFmtId="0" fontId="6" fillId="2" borderId="10" xfId="0" applyFont="1" applyFill="1" applyBorder="1" applyAlignment="1">
      <alignment horizontal="left" vertical="center"/>
    </xf>
    <xf numFmtId="0" fontId="6" fillId="2" borderId="7" xfId="0" applyNumberFormat="1" applyFont="1" applyFill="1" applyBorder="1" applyAlignment="1">
      <alignment vertical="center"/>
    </xf>
    <xf numFmtId="0" fontId="6" fillId="2" borderId="11" xfId="0" applyFont="1" applyFill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6" fillId="2" borderId="13" xfId="0" applyFont="1" applyFill="1" applyBorder="1" applyAlignment="1">
      <alignment horizontal="left" vertical="center"/>
    </xf>
    <xf numFmtId="0" fontId="6" fillId="2" borderId="13" xfId="0" applyFont="1" applyFill="1" applyBorder="1"/>
    <xf numFmtId="0" fontId="6" fillId="2" borderId="13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0" fontId="6" fillId="0" borderId="0" xfId="0" applyNumberFormat="1" applyFont="1" applyFill="1" applyAlignment="1">
      <alignment vertical="center"/>
    </xf>
    <xf numFmtId="0" fontId="6" fillId="0" borderId="13" xfId="0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 applyFill="1" applyBorder="1" applyAlignment="1">
      <alignment horizontal="centerContinuous" vertical="center"/>
    </xf>
    <xf numFmtId="0" fontId="6" fillId="0" borderId="7" xfId="0" applyFont="1" applyFill="1" applyBorder="1" applyAlignment="1">
      <alignment vertical="center"/>
    </xf>
    <xf numFmtId="0" fontId="6" fillId="0" borderId="10" xfId="0" applyFont="1" applyFill="1" applyBorder="1" applyAlignment="1">
      <alignment horizontal="left" vertical="center"/>
    </xf>
    <xf numFmtId="0" fontId="6" fillId="0" borderId="7" xfId="0" applyNumberFormat="1" applyFont="1" applyFill="1" applyBorder="1" applyAlignment="1">
      <alignment vertical="center"/>
    </xf>
    <xf numFmtId="178" fontId="6" fillId="0" borderId="7" xfId="0" applyNumberFormat="1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6" fillId="2" borderId="0" xfId="0" applyFont="1" applyFill="1"/>
    <xf numFmtId="0" fontId="6" fillId="2" borderId="0" xfId="0" applyFont="1" applyFill="1" applyBorder="1" applyAlignment="1">
      <alignment vertical="center"/>
    </xf>
    <xf numFmtId="0" fontId="6" fillId="2" borderId="0" xfId="0" applyFont="1" applyFill="1" applyAlignment="1">
      <alignment horizontal="right"/>
    </xf>
    <xf numFmtId="0" fontId="6" fillId="2" borderId="3" xfId="0" applyFont="1" applyFill="1" applyBorder="1"/>
    <xf numFmtId="0" fontId="6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Continuous" vertical="center"/>
    </xf>
    <xf numFmtId="0" fontId="6" fillId="2" borderId="11" xfId="0" applyFont="1" applyFill="1" applyBorder="1" applyAlignment="1">
      <alignment vertical="center"/>
    </xf>
    <xf numFmtId="178" fontId="6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right" vertical="center"/>
    </xf>
    <xf numFmtId="3" fontId="9" fillId="2" borderId="8" xfId="0" applyNumberFormat="1" applyFont="1" applyFill="1" applyBorder="1" applyAlignment="1">
      <alignment vertical="center"/>
    </xf>
    <xf numFmtId="178" fontId="9" fillId="2" borderId="8" xfId="0" applyNumberFormat="1" applyFont="1" applyFill="1" applyBorder="1" applyAlignment="1">
      <alignment vertical="center"/>
    </xf>
    <xf numFmtId="0" fontId="6" fillId="2" borderId="0" xfId="0" applyFont="1" applyFill="1" applyBorder="1" applyAlignment="1">
      <alignment horizontal="centerContinuous" vertical="center"/>
    </xf>
    <xf numFmtId="0" fontId="10" fillId="2" borderId="0" xfId="0" applyFont="1" applyFill="1" applyAlignment="1"/>
    <xf numFmtId="0" fontId="10" fillId="2" borderId="0" xfId="0" applyFont="1" applyFill="1"/>
    <xf numFmtId="0" fontId="6" fillId="0" borderId="14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right" vertical="center"/>
    </xf>
    <xf numFmtId="0" fontId="6" fillId="0" borderId="11" xfId="0" applyFont="1" applyBorder="1" applyAlignment="1">
      <alignment horizontal="center" vertical="center"/>
    </xf>
    <xf numFmtId="3" fontId="9" fillId="0" borderId="3" xfId="0" applyNumberFormat="1" applyFont="1" applyFill="1" applyBorder="1" applyAlignment="1">
      <alignment vertical="center"/>
    </xf>
    <xf numFmtId="0" fontId="6" fillId="0" borderId="15" xfId="0" applyFont="1" applyFill="1" applyBorder="1"/>
    <xf numFmtId="0" fontId="6" fillId="0" borderId="15" xfId="0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0" fontId="6" fillId="0" borderId="17" xfId="0" applyFont="1" applyFill="1" applyBorder="1" applyAlignment="1">
      <alignment horizontal="left" vertical="center"/>
    </xf>
    <xf numFmtId="0" fontId="6" fillId="0" borderId="15" xfId="0" applyNumberFormat="1" applyFont="1" applyFill="1" applyBorder="1" applyAlignment="1">
      <alignment vertical="center"/>
    </xf>
    <xf numFmtId="0" fontId="6" fillId="0" borderId="16" xfId="0" applyNumberFormat="1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9" fillId="2" borderId="3" xfId="0" applyFont="1" applyFill="1" applyBorder="1" applyAlignment="1">
      <alignment horizontal="right" vertical="center"/>
    </xf>
    <xf numFmtId="3" fontId="9" fillId="2" borderId="3" xfId="0" applyNumberFormat="1" applyFont="1" applyFill="1" applyBorder="1" applyAlignment="1">
      <alignment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Continuous" vertical="center"/>
    </xf>
    <xf numFmtId="0" fontId="6" fillId="2" borderId="21" xfId="0" applyFont="1" applyFill="1" applyBorder="1" applyAlignment="1">
      <alignment horizontal="centerContinuous" vertical="center"/>
    </xf>
    <xf numFmtId="0" fontId="7" fillId="2" borderId="22" xfId="0" applyFont="1" applyFill="1" applyBorder="1" applyAlignment="1">
      <alignment vertical="center"/>
    </xf>
    <xf numFmtId="0" fontId="6" fillId="2" borderId="23" xfId="0" applyFont="1" applyFill="1" applyBorder="1"/>
    <xf numFmtId="0" fontId="6" fillId="2" borderId="15" xfId="0" applyNumberFormat="1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24" xfId="0" applyFont="1" applyFill="1" applyBorder="1" applyAlignment="1">
      <alignment vertical="center"/>
    </xf>
    <xf numFmtId="0" fontId="6" fillId="2" borderId="16" xfId="0" applyNumberFormat="1" applyFont="1" applyFill="1" applyBorder="1" applyAlignment="1">
      <alignment vertical="center"/>
    </xf>
    <xf numFmtId="0" fontId="6" fillId="2" borderId="7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6" fillId="2" borderId="2" xfId="0" applyFont="1" applyFill="1" applyBorder="1"/>
    <xf numFmtId="0" fontId="6" fillId="2" borderId="2" xfId="0" applyFont="1" applyFill="1" applyBorder="1" applyAlignment="1">
      <alignment vertical="center"/>
    </xf>
    <xf numFmtId="0" fontId="6" fillId="2" borderId="25" xfId="0" applyFont="1" applyFill="1" applyBorder="1" applyAlignment="1">
      <alignment vertical="center"/>
    </xf>
    <xf numFmtId="0" fontId="6" fillId="0" borderId="23" xfId="0" applyFont="1" applyFill="1" applyBorder="1"/>
    <xf numFmtId="0" fontId="6" fillId="0" borderId="23" xfId="0" applyFont="1" applyFill="1" applyBorder="1" applyAlignment="1">
      <alignment vertical="center"/>
    </xf>
    <xf numFmtId="0" fontId="6" fillId="0" borderId="24" xfId="0" applyFont="1" applyFill="1" applyBorder="1" applyAlignment="1">
      <alignment vertical="center"/>
    </xf>
    <xf numFmtId="0" fontId="6" fillId="0" borderId="7" xfId="0" applyFont="1" applyFill="1" applyBorder="1" applyAlignment="1">
      <alignment horizontal="left" vertical="center"/>
    </xf>
    <xf numFmtId="0" fontId="6" fillId="3" borderId="15" xfId="0" applyNumberFormat="1" applyFont="1" applyFill="1" applyBorder="1" applyAlignment="1">
      <alignment vertical="center"/>
    </xf>
    <xf numFmtId="0" fontId="6" fillId="3" borderId="16" xfId="0" applyNumberFormat="1" applyFont="1" applyFill="1" applyBorder="1" applyAlignment="1">
      <alignment vertical="center"/>
    </xf>
    <xf numFmtId="0" fontId="6" fillId="4" borderId="0" xfId="0" applyFont="1" applyFill="1"/>
    <xf numFmtId="0" fontId="6" fillId="4" borderId="13" xfId="0" applyFont="1" applyFill="1" applyBorder="1" applyAlignment="1">
      <alignment horizontal="left" vertical="center"/>
    </xf>
    <xf numFmtId="0" fontId="6" fillId="4" borderId="7" xfId="0" applyNumberFormat="1" applyFont="1" applyFill="1" applyBorder="1" applyAlignment="1">
      <alignment vertical="center"/>
    </xf>
    <xf numFmtId="0" fontId="6" fillId="2" borderId="17" xfId="0" applyFont="1" applyFill="1" applyBorder="1" applyAlignment="1">
      <alignment horizontal="left" vertical="center"/>
    </xf>
    <xf numFmtId="0" fontId="16" fillId="0" borderId="26" xfId="0" applyFont="1" applyBorder="1" applyAlignment="1">
      <alignment vertical="center"/>
    </xf>
    <xf numFmtId="0" fontId="16" fillId="0" borderId="27" xfId="0" applyFont="1" applyBorder="1" applyAlignment="1">
      <alignment vertical="center"/>
    </xf>
    <xf numFmtId="0" fontId="6" fillId="2" borderId="27" xfId="0" applyFont="1" applyFill="1" applyBorder="1"/>
    <xf numFmtId="0" fontId="6" fillId="2" borderId="27" xfId="0" applyFont="1" applyFill="1" applyBorder="1" applyAlignment="1">
      <alignment vertical="center"/>
    </xf>
    <xf numFmtId="0" fontId="6" fillId="0" borderId="23" xfId="0" applyNumberFormat="1" applyFont="1" applyFill="1" applyBorder="1" applyAlignment="1">
      <alignment vertical="center"/>
    </xf>
    <xf numFmtId="0" fontId="6" fillId="0" borderId="24" xfId="0" applyNumberFormat="1" applyFont="1" applyFill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7" fillId="0" borderId="27" xfId="0" applyFont="1" applyBorder="1" applyAlignment="1">
      <alignment vertical="center"/>
    </xf>
    <xf numFmtId="0" fontId="6" fillId="4" borderId="23" xfId="0" applyNumberFormat="1" applyFont="1" applyFill="1" applyBorder="1" applyAlignment="1">
      <alignment vertical="center"/>
    </xf>
    <xf numFmtId="0" fontId="6" fillId="4" borderId="24" xfId="0" applyNumberFormat="1" applyFont="1" applyFill="1" applyBorder="1" applyAlignment="1">
      <alignment vertical="center"/>
    </xf>
    <xf numFmtId="0" fontId="16" fillId="0" borderId="26" xfId="0" applyFont="1" applyFill="1" applyBorder="1" applyAlignment="1">
      <alignment vertical="center"/>
    </xf>
    <xf numFmtId="0" fontId="16" fillId="0" borderId="27" xfId="0" applyFont="1" applyFill="1" applyBorder="1" applyAlignment="1">
      <alignment vertical="center"/>
    </xf>
    <xf numFmtId="0" fontId="17" fillId="0" borderId="27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6" fillId="0" borderId="27" xfId="0" applyFont="1" applyFill="1" applyBorder="1"/>
    <xf numFmtId="0" fontId="6" fillId="0" borderId="27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right" vertical="center"/>
    </xf>
    <xf numFmtId="3" fontId="6" fillId="2" borderId="3" xfId="0" applyNumberFormat="1" applyFont="1" applyFill="1" applyBorder="1" applyAlignment="1">
      <alignment vertical="center"/>
    </xf>
    <xf numFmtId="178" fontId="6" fillId="2" borderId="8" xfId="0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0" fillId="0" borderId="0" xfId="0" applyNumberFormat="1" applyFill="1" applyAlignment="1">
      <alignment vertical="center"/>
    </xf>
    <xf numFmtId="0" fontId="6" fillId="0" borderId="27" xfId="0" applyFont="1" applyFill="1" applyBorder="1" applyAlignment="1"/>
    <xf numFmtId="0" fontId="6" fillId="0" borderId="0" xfId="0" applyFont="1" applyFill="1" applyAlignment="1">
      <alignment horizontal="right"/>
    </xf>
    <xf numFmtId="0" fontId="6" fillId="0" borderId="3" xfId="0" applyFont="1" applyFill="1" applyBorder="1"/>
    <xf numFmtId="0" fontId="6" fillId="0" borderId="19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vertical="center"/>
    </xf>
    <xf numFmtId="0" fontId="6" fillId="4" borderId="0" xfId="0" applyFont="1" applyFill="1" applyAlignment="1">
      <alignment horizontal="right"/>
    </xf>
    <xf numFmtId="0" fontId="6" fillId="4" borderId="3" xfId="0" applyFont="1" applyFill="1" applyBorder="1"/>
    <xf numFmtId="0" fontId="6" fillId="4" borderId="4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Continuous" vertical="center"/>
    </xf>
    <xf numFmtId="0" fontId="16" fillId="4" borderId="26" xfId="0" applyFont="1" applyFill="1" applyBorder="1" applyAlignment="1">
      <alignment vertical="center"/>
    </xf>
    <xf numFmtId="0" fontId="0" fillId="4" borderId="0" xfId="0" applyNumberFormat="1" applyFill="1" applyAlignment="1">
      <alignment vertical="center"/>
    </xf>
    <xf numFmtId="178" fontId="6" fillId="4" borderId="0" xfId="0" applyNumberFormat="1" applyFont="1" applyFill="1" applyAlignment="1">
      <alignment vertical="center"/>
    </xf>
    <xf numFmtId="0" fontId="6" fillId="4" borderId="0" xfId="0" applyFont="1" applyFill="1" applyAlignment="1">
      <alignment vertical="center"/>
    </xf>
    <xf numFmtId="0" fontId="6" fillId="4" borderId="21" xfId="0" applyFont="1" applyFill="1" applyBorder="1" applyAlignment="1">
      <alignment horizontal="centerContinuous" vertical="center"/>
    </xf>
    <xf numFmtId="0" fontId="16" fillId="4" borderId="27" xfId="0" applyFont="1" applyFill="1" applyBorder="1" applyAlignment="1">
      <alignment vertical="center"/>
    </xf>
    <xf numFmtId="0" fontId="16" fillId="4" borderId="0" xfId="0" applyFont="1" applyFill="1" applyBorder="1" applyAlignment="1">
      <alignment vertical="center"/>
    </xf>
    <xf numFmtId="0" fontId="6" fillId="4" borderId="27" xfId="0" applyFont="1" applyFill="1" applyBorder="1" applyAlignment="1"/>
    <xf numFmtId="0" fontId="6" fillId="4" borderId="27" xfId="0" applyFont="1" applyFill="1" applyBorder="1"/>
    <xf numFmtId="0" fontId="6" fillId="4" borderId="27" xfId="0" applyFont="1" applyFill="1" applyBorder="1" applyAlignment="1">
      <alignment vertical="center"/>
    </xf>
    <xf numFmtId="0" fontId="7" fillId="4" borderId="22" xfId="0" applyFont="1" applyFill="1" applyBorder="1" applyAlignment="1">
      <alignment vertical="center"/>
    </xf>
    <xf numFmtId="0" fontId="6" fillId="4" borderId="17" xfId="0" applyFont="1" applyFill="1" applyBorder="1" applyAlignment="1">
      <alignment horizontal="left" vertical="center"/>
    </xf>
    <xf numFmtId="0" fontId="7" fillId="4" borderId="8" xfId="0" applyFont="1" applyFill="1" applyBorder="1" applyAlignment="1">
      <alignment vertical="center"/>
    </xf>
    <xf numFmtId="0" fontId="6" fillId="4" borderId="3" xfId="0" applyFont="1" applyFill="1" applyBorder="1" applyAlignment="1">
      <alignment horizontal="right" vertical="center"/>
    </xf>
    <xf numFmtId="3" fontId="6" fillId="4" borderId="3" xfId="0" applyNumberFormat="1" applyFont="1" applyFill="1" applyBorder="1" applyAlignment="1">
      <alignment vertical="center"/>
    </xf>
    <xf numFmtId="178" fontId="6" fillId="4" borderId="8" xfId="0" applyNumberFormat="1" applyFont="1" applyFill="1" applyBorder="1" applyAlignment="1">
      <alignment vertical="center"/>
    </xf>
    <xf numFmtId="0" fontId="6" fillId="4" borderId="0" xfId="0" applyFont="1" applyFill="1" applyBorder="1" applyAlignment="1">
      <alignment horizontal="centerContinuous" vertical="center"/>
    </xf>
    <xf numFmtId="0" fontId="6" fillId="4" borderId="0" xfId="0" applyNumberFormat="1" applyFont="1" applyFill="1" applyBorder="1" applyAlignment="1">
      <alignment vertical="center"/>
    </xf>
    <xf numFmtId="0" fontId="10" fillId="4" borderId="0" xfId="0" applyFont="1" applyFill="1" applyAlignment="1"/>
    <xf numFmtId="0" fontId="10" fillId="4" borderId="0" xfId="0" applyFont="1" applyFill="1"/>
    <xf numFmtId="0" fontId="8" fillId="2" borderId="0" xfId="0" applyFont="1" applyFill="1" applyAlignment="1">
      <alignment horizontal="left"/>
    </xf>
    <xf numFmtId="0" fontId="8" fillId="4" borderId="0" xfId="0" applyFont="1" applyFill="1" applyAlignment="1">
      <alignment horizontal="left"/>
    </xf>
    <xf numFmtId="0" fontId="8" fillId="0" borderId="0" xfId="0" applyFont="1" applyAlignment="1">
      <alignment horizontal="left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J24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43" customWidth="1"/>
    <col min="2" max="2" width="9.69921875" style="43" customWidth="1"/>
    <col min="3" max="3" width="56.59765625" style="43" customWidth="1"/>
    <col min="4" max="5" width="10.296875" style="43" customWidth="1"/>
    <col min="6" max="16384" width="8.59765625" style="43"/>
  </cols>
  <sheetData>
    <row r="1" spans="2:10" ht="23.4">
      <c r="B1" s="154" t="s">
        <v>7</v>
      </c>
      <c r="C1" s="154"/>
      <c r="D1" s="154"/>
      <c r="E1" s="154"/>
    </row>
    <row r="2" spans="2:10">
      <c r="C2" s="44"/>
      <c r="E2" s="45" t="s">
        <v>105</v>
      </c>
    </row>
    <row r="3" spans="2:10" ht="4.5" customHeight="1" thickBot="1">
      <c r="B3" s="46"/>
      <c r="C3" s="46"/>
      <c r="D3" s="46"/>
      <c r="E3" s="46"/>
    </row>
    <row r="4" spans="2:10" ht="15" customHeight="1">
      <c r="B4" s="47" t="s">
        <v>2</v>
      </c>
      <c r="C4" s="75" t="s">
        <v>0</v>
      </c>
      <c r="D4" s="76" t="s">
        <v>3</v>
      </c>
      <c r="E4" s="49" t="s">
        <v>1</v>
      </c>
    </row>
    <row r="5" spans="2:10" s="53" customFormat="1" ht="15" customHeight="1">
      <c r="B5" s="77">
        <v>1</v>
      </c>
      <c r="C5" s="100" t="s">
        <v>106</v>
      </c>
      <c r="D5" s="96">
        <v>117</v>
      </c>
      <c r="E5" s="52">
        <f t="shared" ref="E5:E19" si="0">ROUND(D5/$D$21*100,1)</f>
        <v>18.100000000000001</v>
      </c>
      <c r="F5" s="52"/>
    </row>
    <row r="6" spans="2:10" s="53" customFormat="1" ht="15" customHeight="1">
      <c r="B6" s="78">
        <v>2</v>
      </c>
      <c r="C6" s="101" t="s">
        <v>107</v>
      </c>
      <c r="D6" s="96">
        <v>72</v>
      </c>
      <c r="E6" s="52">
        <f t="shared" si="0"/>
        <v>11.1</v>
      </c>
      <c r="F6" s="52"/>
    </row>
    <row r="7" spans="2:10" s="53" customFormat="1" ht="15" customHeight="1">
      <c r="B7" s="78">
        <v>3</v>
      </c>
      <c r="C7" s="107" t="s">
        <v>108</v>
      </c>
      <c r="D7" s="96">
        <v>67</v>
      </c>
      <c r="E7" s="52">
        <f t="shared" si="0"/>
        <v>10.4</v>
      </c>
      <c r="F7" s="106"/>
    </row>
    <row r="8" spans="2:10" s="53" customFormat="1" ht="15" customHeight="1">
      <c r="B8" s="78">
        <v>4</v>
      </c>
      <c r="C8" s="101" t="s">
        <v>109</v>
      </c>
      <c r="D8" s="96">
        <v>56</v>
      </c>
      <c r="E8" s="52">
        <f t="shared" si="0"/>
        <v>8.6999999999999993</v>
      </c>
      <c r="F8" s="106"/>
    </row>
    <row r="9" spans="2:10" s="53" customFormat="1" ht="15" customHeight="1">
      <c r="B9" s="78">
        <v>5</v>
      </c>
      <c r="C9" s="101" t="s">
        <v>110</v>
      </c>
      <c r="D9" s="96">
        <v>49</v>
      </c>
      <c r="E9" s="52">
        <f t="shared" si="0"/>
        <v>7.6</v>
      </c>
      <c r="F9" s="106"/>
    </row>
    <row r="10" spans="2:10" s="53" customFormat="1" ht="15" customHeight="1">
      <c r="B10" s="78">
        <v>6</v>
      </c>
      <c r="C10" s="101" t="s">
        <v>111</v>
      </c>
      <c r="D10" s="96">
        <v>43</v>
      </c>
      <c r="E10" s="52">
        <f t="shared" si="0"/>
        <v>6.7</v>
      </c>
      <c r="F10" s="106"/>
    </row>
    <row r="11" spans="2:10" ht="15" customHeight="1">
      <c r="B11" s="78">
        <v>7</v>
      </c>
      <c r="C11" s="101" t="s">
        <v>112</v>
      </c>
      <c r="D11" s="96">
        <v>40</v>
      </c>
      <c r="E11" s="52">
        <f t="shared" si="0"/>
        <v>6.2</v>
      </c>
      <c r="F11" s="52"/>
    </row>
    <row r="12" spans="2:10" s="53" customFormat="1" ht="15" customHeight="1">
      <c r="B12" s="78">
        <v>8</v>
      </c>
      <c r="C12" s="101" t="s">
        <v>113</v>
      </c>
      <c r="D12" s="96">
        <v>24</v>
      </c>
      <c r="E12" s="52">
        <f t="shared" si="0"/>
        <v>3.7</v>
      </c>
      <c r="F12" s="106"/>
      <c r="G12" s="96"/>
    </row>
    <row r="13" spans="2:10" s="53" customFormat="1" ht="15" customHeight="1">
      <c r="B13" s="78">
        <v>9</v>
      </c>
      <c r="C13" s="106" t="s">
        <v>114</v>
      </c>
      <c r="D13" s="96">
        <v>20</v>
      </c>
      <c r="E13" s="52">
        <f t="shared" si="0"/>
        <v>3.1</v>
      </c>
      <c r="F13" s="106"/>
      <c r="J13" s="96"/>
    </row>
    <row r="14" spans="2:10">
      <c r="B14" s="78">
        <v>10</v>
      </c>
      <c r="C14" s="101" t="s">
        <v>115</v>
      </c>
      <c r="D14" s="96">
        <v>20</v>
      </c>
      <c r="E14" s="52">
        <f t="shared" si="0"/>
        <v>3.1</v>
      </c>
      <c r="F14" s="53"/>
    </row>
    <row r="15" spans="2:10" ht="15" hidden="1" customHeight="1">
      <c r="B15" s="78">
        <v>11</v>
      </c>
      <c r="C15" s="102"/>
      <c r="D15" s="108"/>
      <c r="E15" s="52">
        <f t="shared" si="0"/>
        <v>0</v>
      </c>
      <c r="F15" s="52"/>
    </row>
    <row r="16" spans="2:10" ht="15" hidden="1" customHeight="1">
      <c r="B16" s="78">
        <v>12</v>
      </c>
      <c r="C16" s="102"/>
      <c r="D16" s="108"/>
      <c r="E16" s="52">
        <f t="shared" si="0"/>
        <v>0</v>
      </c>
      <c r="F16" s="52"/>
    </row>
    <row r="17" spans="2:6" s="53" customFormat="1" ht="15" hidden="1" customHeight="1">
      <c r="B17" s="78">
        <v>13</v>
      </c>
      <c r="C17" s="103"/>
      <c r="D17" s="108"/>
      <c r="E17" s="52">
        <f t="shared" si="0"/>
        <v>0</v>
      </c>
      <c r="F17" s="52"/>
    </row>
    <row r="18" spans="2:6" s="44" customFormat="1" ht="15" hidden="1" customHeight="1">
      <c r="B18" s="78">
        <v>14</v>
      </c>
      <c r="C18" s="103"/>
      <c r="D18" s="108"/>
      <c r="E18" s="52">
        <f t="shared" si="0"/>
        <v>0</v>
      </c>
      <c r="F18" s="52"/>
    </row>
    <row r="19" spans="2:6" ht="15" hidden="1" customHeight="1">
      <c r="B19" s="78">
        <v>15</v>
      </c>
      <c r="C19" s="103"/>
      <c r="D19" s="109"/>
      <c r="E19" s="52">
        <f t="shared" si="0"/>
        <v>0</v>
      </c>
      <c r="F19" s="52"/>
    </row>
    <row r="20" spans="2:6" ht="15" customHeight="1">
      <c r="B20" s="79"/>
      <c r="C20" s="99" t="s">
        <v>78</v>
      </c>
      <c r="D20" s="98">
        <v>138</v>
      </c>
      <c r="E20" s="52">
        <v>21.3</v>
      </c>
      <c r="F20" s="52"/>
    </row>
    <row r="21" spans="2:6" ht="15" customHeight="1" thickBot="1">
      <c r="B21" s="72"/>
      <c r="C21" s="73" t="s">
        <v>5</v>
      </c>
      <c r="D21" s="74">
        <f>SUM(D5:D20)</f>
        <v>646</v>
      </c>
      <c r="E21" s="58">
        <f>SUM(E5:E20)</f>
        <v>99.999999999999986</v>
      </c>
      <c r="F21" s="52"/>
    </row>
    <row r="22" spans="2:6" ht="7.5" customHeight="1">
      <c r="B22" s="59"/>
      <c r="C22" s="44"/>
      <c r="D22" s="23"/>
      <c r="E22" s="44"/>
    </row>
    <row r="23" spans="2:6">
      <c r="B23" s="60" t="s">
        <v>77</v>
      </c>
    </row>
    <row r="24" spans="2:6">
      <c r="B24" s="61" t="s">
        <v>148</v>
      </c>
    </row>
  </sheetData>
  <mergeCells count="1">
    <mergeCell ref="B1:E1"/>
  </mergeCells>
  <phoneticPr fontId="13"/>
  <pageMargins left="0.75" right="0.75" top="1" bottom="1" header="0.51200000000000001" footer="0.51200000000000001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J24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43" customWidth="1"/>
    <col min="2" max="2" width="9.69921875" style="43" customWidth="1"/>
    <col min="3" max="3" width="56.59765625" style="43" customWidth="1"/>
    <col min="4" max="5" width="10.296875" style="43" customWidth="1"/>
    <col min="6" max="16384" width="8.59765625" style="43"/>
  </cols>
  <sheetData>
    <row r="1" spans="2:10" ht="23.4">
      <c r="B1" s="154" t="s">
        <v>7</v>
      </c>
      <c r="C1" s="154"/>
      <c r="D1" s="154"/>
      <c r="E1" s="154"/>
    </row>
    <row r="2" spans="2:10">
      <c r="C2" s="44"/>
      <c r="E2" s="45" t="s">
        <v>101</v>
      </c>
    </row>
    <row r="3" spans="2:10" ht="4.5" customHeight="1" thickBot="1">
      <c r="B3" s="46"/>
      <c r="C3" s="46"/>
      <c r="D3" s="46"/>
      <c r="E3" s="46"/>
    </row>
    <row r="4" spans="2:10" ht="15" customHeight="1">
      <c r="B4" s="47" t="s">
        <v>2</v>
      </c>
      <c r="C4" s="75" t="s">
        <v>0</v>
      </c>
      <c r="D4" s="76" t="s">
        <v>3</v>
      </c>
      <c r="E4" s="49" t="s">
        <v>1</v>
      </c>
    </row>
    <row r="5" spans="2:10" s="53" customFormat="1" ht="15" customHeight="1">
      <c r="B5" s="77">
        <v>1</v>
      </c>
      <c r="C5" s="100" t="s">
        <v>91</v>
      </c>
      <c r="D5" s="96">
        <v>118</v>
      </c>
      <c r="E5" s="52">
        <f t="shared" ref="E5:E20" si="0">ROUND(D5/$D$21*100,1)</f>
        <v>19.2</v>
      </c>
      <c r="F5" s="52"/>
    </row>
    <row r="6" spans="2:10" s="53" customFormat="1" ht="15" customHeight="1">
      <c r="B6" s="78">
        <v>2</v>
      </c>
      <c r="C6" s="101" t="s">
        <v>93</v>
      </c>
      <c r="D6" s="96">
        <v>105</v>
      </c>
      <c r="E6" s="52">
        <f t="shared" si="0"/>
        <v>17</v>
      </c>
      <c r="F6" s="52"/>
    </row>
    <row r="7" spans="2:10" s="53" customFormat="1" ht="15" customHeight="1">
      <c r="B7" s="78">
        <v>3</v>
      </c>
      <c r="C7" s="107" t="s">
        <v>104</v>
      </c>
      <c r="D7" s="96">
        <v>83</v>
      </c>
      <c r="E7" s="52">
        <f t="shared" si="0"/>
        <v>13.5</v>
      </c>
      <c r="F7" s="106"/>
    </row>
    <row r="8" spans="2:10" s="53" customFormat="1" ht="15" customHeight="1">
      <c r="B8" s="78">
        <v>4</v>
      </c>
      <c r="C8" s="101" t="s">
        <v>95</v>
      </c>
      <c r="D8" s="96">
        <v>50</v>
      </c>
      <c r="E8" s="52">
        <f t="shared" si="0"/>
        <v>8.1</v>
      </c>
      <c r="F8" s="106"/>
    </row>
    <row r="9" spans="2:10" s="53" customFormat="1" ht="15" customHeight="1">
      <c r="B9" s="78">
        <v>5</v>
      </c>
      <c r="C9" s="101" t="s">
        <v>102</v>
      </c>
      <c r="D9" s="96">
        <v>47</v>
      </c>
      <c r="E9" s="52">
        <f t="shared" si="0"/>
        <v>7.6</v>
      </c>
      <c r="F9" s="106"/>
    </row>
    <row r="10" spans="2:10" s="53" customFormat="1" ht="15" customHeight="1">
      <c r="B10" s="78">
        <v>6</v>
      </c>
      <c r="C10" s="101" t="s">
        <v>99</v>
      </c>
      <c r="D10" s="96">
        <v>35</v>
      </c>
      <c r="E10" s="52">
        <f t="shared" si="0"/>
        <v>5.7</v>
      </c>
      <c r="F10" s="106"/>
    </row>
    <row r="11" spans="2:10" ht="15" customHeight="1">
      <c r="B11" s="78">
        <v>7</v>
      </c>
      <c r="C11" s="101" t="s">
        <v>100</v>
      </c>
      <c r="D11" s="96">
        <v>35</v>
      </c>
      <c r="E11" s="52">
        <f t="shared" si="0"/>
        <v>5.7</v>
      </c>
      <c r="F11" s="52"/>
    </row>
    <row r="12" spans="2:10" s="53" customFormat="1" ht="15" customHeight="1">
      <c r="B12" s="78">
        <v>8</v>
      </c>
      <c r="C12" s="101" t="s">
        <v>103</v>
      </c>
      <c r="D12" s="96">
        <v>22</v>
      </c>
      <c r="E12" s="52">
        <f t="shared" si="0"/>
        <v>3.6</v>
      </c>
      <c r="F12" s="106"/>
      <c r="G12" s="96"/>
    </row>
    <row r="13" spans="2:10" s="53" customFormat="1" ht="15" customHeight="1">
      <c r="B13" s="78">
        <v>9</v>
      </c>
      <c r="C13" s="106" t="s">
        <v>94</v>
      </c>
      <c r="D13" s="96">
        <v>21</v>
      </c>
      <c r="E13" s="52">
        <f t="shared" si="0"/>
        <v>3.4</v>
      </c>
      <c r="F13" s="106"/>
      <c r="J13" s="96"/>
    </row>
    <row r="14" spans="2:10">
      <c r="B14" s="78">
        <v>10</v>
      </c>
      <c r="C14" s="101" t="s">
        <v>97</v>
      </c>
      <c r="D14" s="96">
        <v>11</v>
      </c>
      <c r="E14" s="52">
        <f t="shared" si="0"/>
        <v>1.8</v>
      </c>
      <c r="F14" s="53"/>
    </row>
    <row r="15" spans="2:10" ht="15" hidden="1" customHeight="1">
      <c r="B15" s="78">
        <v>11</v>
      </c>
      <c r="C15" s="102"/>
      <c r="D15" s="108"/>
      <c r="E15" s="52">
        <f t="shared" si="0"/>
        <v>0</v>
      </c>
      <c r="F15" s="52"/>
    </row>
    <row r="16" spans="2:10" ht="15" hidden="1" customHeight="1">
      <c r="B16" s="78">
        <v>12</v>
      </c>
      <c r="C16" s="102"/>
      <c r="D16" s="108"/>
      <c r="E16" s="52">
        <f t="shared" si="0"/>
        <v>0</v>
      </c>
      <c r="F16" s="52"/>
    </row>
    <row r="17" spans="2:6" s="53" customFormat="1" ht="15" hidden="1" customHeight="1">
      <c r="B17" s="78">
        <v>13</v>
      </c>
      <c r="C17" s="103"/>
      <c r="D17" s="108"/>
      <c r="E17" s="52">
        <f t="shared" si="0"/>
        <v>0</v>
      </c>
      <c r="F17" s="52"/>
    </row>
    <row r="18" spans="2:6" s="44" customFormat="1" ht="15" hidden="1" customHeight="1">
      <c r="B18" s="78">
        <v>14</v>
      </c>
      <c r="C18" s="103"/>
      <c r="D18" s="108"/>
      <c r="E18" s="52">
        <f t="shared" si="0"/>
        <v>0</v>
      </c>
      <c r="F18" s="52"/>
    </row>
    <row r="19" spans="2:6" ht="15" hidden="1" customHeight="1">
      <c r="B19" s="78">
        <v>15</v>
      </c>
      <c r="C19" s="103"/>
      <c r="D19" s="109"/>
      <c r="E19" s="52">
        <f t="shared" si="0"/>
        <v>0</v>
      </c>
      <c r="F19" s="52"/>
    </row>
    <row r="20" spans="2:6" ht="15" customHeight="1">
      <c r="B20" s="79"/>
      <c r="C20" s="99" t="s">
        <v>78</v>
      </c>
      <c r="D20" s="98">
        <v>89</v>
      </c>
      <c r="E20" s="52">
        <f t="shared" si="0"/>
        <v>14.4</v>
      </c>
      <c r="F20" s="52"/>
    </row>
    <row r="21" spans="2:6" ht="15" customHeight="1" thickBot="1">
      <c r="B21" s="72"/>
      <c r="C21" s="73" t="s">
        <v>5</v>
      </c>
      <c r="D21" s="74">
        <f>SUM(D5:D20)</f>
        <v>616</v>
      </c>
      <c r="E21" s="58">
        <f>SUM(E5:E20)</f>
        <v>100.00000000000001</v>
      </c>
      <c r="F21" s="52"/>
    </row>
    <row r="22" spans="2:6" ht="7.5" customHeight="1">
      <c r="B22" s="59"/>
      <c r="C22" s="44"/>
      <c r="D22" s="23"/>
      <c r="E22" s="44"/>
    </row>
    <row r="23" spans="2:6">
      <c r="B23" s="60" t="s">
        <v>77</v>
      </c>
    </row>
    <row r="24" spans="2:6">
      <c r="B24" s="61" t="s">
        <v>148</v>
      </c>
    </row>
  </sheetData>
  <mergeCells count="1">
    <mergeCell ref="B1:E1"/>
  </mergeCells>
  <phoneticPr fontId="13"/>
  <pageMargins left="0.75" right="0.75" top="1" bottom="1" header="0.51200000000000001" footer="0.51200000000000001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F24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43" customWidth="1"/>
    <col min="2" max="2" width="9.69921875" style="43" customWidth="1"/>
    <col min="3" max="3" width="56.59765625" style="43" customWidth="1"/>
    <col min="4" max="5" width="10.296875" style="43" customWidth="1"/>
    <col min="6" max="16384" width="8.59765625" style="43"/>
  </cols>
  <sheetData>
    <row r="1" spans="2:6" ht="23.4">
      <c r="B1" s="154" t="s">
        <v>7</v>
      </c>
      <c r="C1" s="154"/>
      <c r="D1" s="154"/>
      <c r="E1" s="154"/>
    </row>
    <row r="2" spans="2:6">
      <c r="C2" s="44"/>
      <c r="E2" s="45" t="s">
        <v>90</v>
      </c>
    </row>
    <row r="3" spans="2:6" ht="4.5" customHeight="1" thickBot="1">
      <c r="B3" s="46"/>
      <c r="C3" s="46"/>
      <c r="D3" s="46"/>
      <c r="E3" s="46"/>
    </row>
    <row r="4" spans="2:6" ht="15" customHeight="1">
      <c r="B4" s="47" t="s">
        <v>2</v>
      </c>
      <c r="C4" s="75" t="s">
        <v>0</v>
      </c>
      <c r="D4" s="76" t="s">
        <v>3</v>
      </c>
      <c r="E4" s="49" t="s">
        <v>1</v>
      </c>
    </row>
    <row r="5" spans="2:6" s="53" customFormat="1" ht="15" customHeight="1">
      <c r="B5" s="77">
        <v>1</v>
      </c>
      <c r="C5" s="100" t="s">
        <v>91</v>
      </c>
      <c r="D5" s="36">
        <v>95</v>
      </c>
      <c r="E5" s="52">
        <f t="shared" ref="E5:E13" si="0">ROUND(D5/$D$21*100,1)</f>
        <v>18.100000000000001</v>
      </c>
      <c r="F5" s="52"/>
    </row>
    <row r="6" spans="2:6" s="53" customFormat="1" ht="15" customHeight="1">
      <c r="B6" s="78">
        <v>2</v>
      </c>
      <c r="C6" s="101" t="s">
        <v>92</v>
      </c>
      <c r="D6" s="36">
        <v>57</v>
      </c>
      <c r="E6" s="52">
        <f t="shared" si="0"/>
        <v>10.9</v>
      </c>
      <c r="F6" s="52"/>
    </row>
    <row r="7" spans="2:6" s="53" customFormat="1" ht="15" customHeight="1">
      <c r="B7" s="78">
        <v>3</v>
      </c>
      <c r="C7" s="101" t="s">
        <v>93</v>
      </c>
      <c r="D7" s="36">
        <v>41</v>
      </c>
      <c r="E7" s="52">
        <f t="shared" si="0"/>
        <v>7.8</v>
      </c>
      <c r="F7" s="52"/>
    </row>
    <row r="8" spans="2:6" s="53" customFormat="1" ht="15" customHeight="1">
      <c r="B8" s="78">
        <v>4</v>
      </c>
      <c r="C8" s="101" t="s">
        <v>94</v>
      </c>
      <c r="D8" s="36">
        <v>36</v>
      </c>
      <c r="E8" s="52">
        <v>6.8</v>
      </c>
      <c r="F8" s="52"/>
    </row>
    <row r="9" spans="2:6" s="53" customFormat="1" ht="15" customHeight="1">
      <c r="B9" s="78">
        <v>5</v>
      </c>
      <c r="C9" s="101" t="s">
        <v>95</v>
      </c>
      <c r="D9" s="36">
        <v>35</v>
      </c>
      <c r="E9" s="52">
        <f t="shared" si="0"/>
        <v>6.7</v>
      </c>
      <c r="F9" s="52"/>
    </row>
    <row r="10" spans="2:6" s="53" customFormat="1" ht="15" customHeight="1">
      <c r="B10" s="78">
        <v>6</v>
      </c>
      <c r="C10" s="101" t="s">
        <v>96</v>
      </c>
      <c r="D10" s="36">
        <v>34</v>
      </c>
      <c r="E10" s="52">
        <f t="shared" si="0"/>
        <v>6.5</v>
      </c>
      <c r="F10" s="52"/>
    </row>
    <row r="11" spans="2:6" ht="15" customHeight="1">
      <c r="B11" s="78">
        <v>7</v>
      </c>
      <c r="C11" s="101" t="s">
        <v>97</v>
      </c>
      <c r="D11" s="36">
        <v>27</v>
      </c>
      <c r="E11" s="52">
        <f t="shared" si="0"/>
        <v>5.0999999999999996</v>
      </c>
      <c r="F11" s="52"/>
    </row>
    <row r="12" spans="2:6" s="53" customFormat="1" ht="15" customHeight="1">
      <c r="B12" s="78">
        <v>8</v>
      </c>
      <c r="C12" s="101" t="s">
        <v>98</v>
      </c>
      <c r="D12" s="36">
        <v>25</v>
      </c>
      <c r="E12" s="52">
        <f t="shared" si="0"/>
        <v>4.8</v>
      </c>
      <c r="F12" s="52"/>
    </row>
    <row r="13" spans="2:6" s="53" customFormat="1" ht="15" customHeight="1">
      <c r="B13" s="78">
        <v>9</v>
      </c>
      <c r="C13" s="101" t="s">
        <v>99</v>
      </c>
      <c r="D13" s="36">
        <v>24</v>
      </c>
      <c r="E13" s="52">
        <f t="shared" si="0"/>
        <v>4.5999999999999996</v>
      </c>
      <c r="F13" s="52"/>
    </row>
    <row r="14" spans="2:6">
      <c r="B14" s="78">
        <v>10</v>
      </c>
      <c r="C14" s="101" t="s">
        <v>100</v>
      </c>
      <c r="D14" s="36">
        <v>20</v>
      </c>
      <c r="E14" s="52">
        <f t="shared" ref="E14:E19" si="1">ROUND(D14/$D$21*100,1)</f>
        <v>3.8</v>
      </c>
    </row>
    <row r="15" spans="2:6" ht="15" hidden="1" customHeight="1">
      <c r="B15" s="78">
        <v>11</v>
      </c>
      <c r="C15" s="102"/>
      <c r="D15" s="104"/>
      <c r="E15" s="52">
        <f t="shared" si="1"/>
        <v>0</v>
      </c>
      <c r="F15" s="52"/>
    </row>
    <row r="16" spans="2:6" ht="15" hidden="1" customHeight="1">
      <c r="B16" s="78">
        <v>12</v>
      </c>
      <c r="C16" s="102"/>
      <c r="D16" s="104"/>
      <c r="E16" s="52">
        <f t="shared" si="1"/>
        <v>0</v>
      </c>
      <c r="F16" s="52"/>
    </row>
    <row r="17" spans="2:6" s="53" customFormat="1" ht="15" hidden="1" customHeight="1">
      <c r="B17" s="78">
        <v>13</v>
      </c>
      <c r="C17" s="103"/>
      <c r="D17" s="104"/>
      <c r="E17" s="52">
        <f t="shared" si="1"/>
        <v>0</v>
      </c>
      <c r="F17" s="52"/>
    </row>
    <row r="18" spans="2:6" s="44" customFormat="1" ht="15" hidden="1" customHeight="1">
      <c r="B18" s="78">
        <v>14</v>
      </c>
      <c r="C18" s="103"/>
      <c r="D18" s="104"/>
      <c r="E18" s="52">
        <f t="shared" si="1"/>
        <v>0</v>
      </c>
      <c r="F18" s="52"/>
    </row>
    <row r="19" spans="2:6" ht="15" hidden="1" customHeight="1">
      <c r="B19" s="78">
        <v>15</v>
      </c>
      <c r="C19" s="103"/>
      <c r="D19" s="105"/>
      <c r="E19" s="52">
        <f t="shared" si="1"/>
        <v>0</v>
      </c>
      <c r="F19" s="52"/>
    </row>
    <row r="20" spans="2:6" ht="15" customHeight="1">
      <c r="B20" s="79"/>
      <c r="C20" s="99" t="s">
        <v>78</v>
      </c>
      <c r="D20" s="40">
        <v>131</v>
      </c>
      <c r="E20" s="52">
        <v>24.9</v>
      </c>
      <c r="F20" s="52"/>
    </row>
    <row r="21" spans="2:6" ht="15" customHeight="1" thickBot="1">
      <c r="B21" s="72"/>
      <c r="C21" s="73" t="s">
        <v>5</v>
      </c>
      <c r="D21" s="74">
        <f>SUM(D5:D20)</f>
        <v>525</v>
      </c>
      <c r="E21" s="58">
        <f>SUM(E5:E20)</f>
        <v>100</v>
      </c>
      <c r="F21" s="52"/>
    </row>
    <row r="22" spans="2:6" ht="7.5" customHeight="1">
      <c r="B22" s="59"/>
      <c r="C22" s="44"/>
      <c r="D22" s="23"/>
      <c r="E22" s="44"/>
    </row>
    <row r="23" spans="2:6">
      <c r="B23" s="60" t="s">
        <v>77</v>
      </c>
    </row>
    <row r="24" spans="2:6">
      <c r="B24" s="61" t="s">
        <v>148</v>
      </c>
    </row>
  </sheetData>
  <mergeCells count="1">
    <mergeCell ref="B1:E1"/>
  </mergeCells>
  <phoneticPr fontId="13"/>
  <pageMargins left="0.75" right="0.75" top="1" bottom="1" header="0.51200000000000001" footer="0.51200000000000001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F24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43" customWidth="1"/>
    <col min="2" max="2" width="9.69921875" style="43" customWidth="1"/>
    <col min="3" max="3" width="56.59765625" style="43" customWidth="1"/>
    <col min="4" max="5" width="10.296875" style="43" customWidth="1"/>
    <col min="6" max="16384" width="8.59765625" style="43"/>
  </cols>
  <sheetData>
    <row r="1" spans="2:6" ht="23.4">
      <c r="B1" s="154" t="s">
        <v>7</v>
      </c>
      <c r="C1" s="154"/>
      <c r="D1" s="154"/>
      <c r="E1" s="154"/>
    </row>
    <row r="2" spans="2:6">
      <c r="C2" s="44"/>
      <c r="E2" s="45" t="s">
        <v>87</v>
      </c>
    </row>
    <row r="3" spans="2:6" ht="4.5" customHeight="1" thickBot="1">
      <c r="B3" s="46"/>
      <c r="C3" s="46"/>
      <c r="D3" s="46"/>
      <c r="E3" s="46"/>
    </row>
    <row r="4" spans="2:6" ht="15" customHeight="1">
      <c r="B4" s="47" t="s">
        <v>2</v>
      </c>
      <c r="C4" s="75" t="s">
        <v>0</v>
      </c>
      <c r="D4" s="76" t="s">
        <v>3</v>
      </c>
      <c r="E4" s="49" t="s">
        <v>1</v>
      </c>
    </row>
    <row r="5" spans="2:6" s="53" customFormat="1" ht="15" customHeight="1">
      <c r="B5" s="77">
        <v>1</v>
      </c>
      <c r="C5" s="96" t="s">
        <v>70</v>
      </c>
      <c r="D5" s="96">
        <v>169</v>
      </c>
      <c r="E5" s="52">
        <f t="shared" ref="E5:E19" si="0">ROUND(D5/$D$21*100,1)</f>
        <v>18.8</v>
      </c>
      <c r="F5" s="52"/>
    </row>
    <row r="6" spans="2:6" s="53" customFormat="1" ht="15" customHeight="1">
      <c r="B6" s="78">
        <v>2</v>
      </c>
      <c r="C6" s="96" t="s">
        <v>59</v>
      </c>
      <c r="D6" s="96">
        <v>125</v>
      </c>
      <c r="E6" s="52">
        <f t="shared" si="0"/>
        <v>13.9</v>
      </c>
      <c r="F6" s="52"/>
    </row>
    <row r="7" spans="2:6" s="53" customFormat="1" ht="15" customHeight="1">
      <c r="B7" s="78">
        <v>3</v>
      </c>
      <c r="C7" s="97" t="s">
        <v>84</v>
      </c>
      <c r="D7" s="96">
        <v>73</v>
      </c>
      <c r="E7" s="52">
        <f t="shared" si="0"/>
        <v>8.1</v>
      </c>
      <c r="F7" s="52"/>
    </row>
    <row r="8" spans="2:6" s="53" customFormat="1" ht="15" customHeight="1">
      <c r="B8" s="78">
        <v>4</v>
      </c>
      <c r="C8" s="96" t="s">
        <v>63</v>
      </c>
      <c r="D8" s="96">
        <v>64</v>
      </c>
      <c r="E8" s="52">
        <f t="shared" si="0"/>
        <v>7.1</v>
      </c>
      <c r="F8" s="52"/>
    </row>
    <row r="9" spans="2:6" s="53" customFormat="1" ht="15" customHeight="1">
      <c r="B9" s="78">
        <v>5</v>
      </c>
      <c r="C9" s="96" t="s">
        <v>71</v>
      </c>
      <c r="D9" s="96">
        <v>51</v>
      </c>
      <c r="E9" s="52">
        <f t="shared" si="0"/>
        <v>5.7</v>
      </c>
      <c r="F9" s="52"/>
    </row>
    <row r="10" spans="2:6" s="53" customFormat="1" ht="15" customHeight="1">
      <c r="B10" s="78">
        <v>6</v>
      </c>
      <c r="C10" s="96" t="s">
        <v>88</v>
      </c>
      <c r="D10" s="96">
        <v>39</v>
      </c>
      <c r="E10" s="52">
        <f t="shared" si="0"/>
        <v>4.3</v>
      </c>
      <c r="F10" s="52"/>
    </row>
    <row r="11" spans="2:6" ht="15" customHeight="1">
      <c r="B11" s="78">
        <v>7</v>
      </c>
      <c r="C11" s="96" t="s">
        <v>79</v>
      </c>
      <c r="D11" s="96">
        <v>38</v>
      </c>
      <c r="E11" s="52">
        <f t="shared" si="0"/>
        <v>4.2</v>
      </c>
      <c r="F11" s="52"/>
    </row>
    <row r="12" spans="2:6" s="53" customFormat="1" ht="15" customHeight="1">
      <c r="B12" s="78">
        <v>8</v>
      </c>
      <c r="C12" s="97" t="s">
        <v>89</v>
      </c>
      <c r="D12" s="96">
        <v>37</v>
      </c>
      <c r="E12" s="52">
        <f t="shared" si="0"/>
        <v>4.0999999999999996</v>
      </c>
      <c r="F12" s="52"/>
    </row>
    <row r="13" spans="2:6" s="53" customFormat="1" ht="15" customHeight="1">
      <c r="B13" s="78">
        <v>9</v>
      </c>
      <c r="C13" s="97" t="s">
        <v>14</v>
      </c>
      <c r="D13" s="96">
        <v>36</v>
      </c>
      <c r="E13" s="52">
        <f t="shared" si="0"/>
        <v>4</v>
      </c>
      <c r="F13" s="52"/>
    </row>
    <row r="14" spans="2:6">
      <c r="B14" s="78">
        <v>10</v>
      </c>
      <c r="C14" s="97" t="s">
        <v>72</v>
      </c>
      <c r="D14" s="96">
        <v>34</v>
      </c>
      <c r="E14" s="52">
        <f t="shared" si="0"/>
        <v>3.8</v>
      </c>
    </row>
    <row r="15" spans="2:6" ht="15" hidden="1" customHeight="1">
      <c r="B15" s="78">
        <v>11</v>
      </c>
      <c r="C15" s="87"/>
      <c r="D15" s="94"/>
      <c r="E15" s="52">
        <f t="shared" si="0"/>
        <v>0</v>
      </c>
      <c r="F15" s="52"/>
    </row>
    <row r="16" spans="2:6" ht="15" hidden="1" customHeight="1">
      <c r="B16" s="78">
        <v>12</v>
      </c>
      <c r="C16" s="87"/>
      <c r="D16" s="94"/>
      <c r="E16" s="52">
        <f t="shared" si="0"/>
        <v>0</v>
      </c>
      <c r="F16" s="52"/>
    </row>
    <row r="17" spans="2:6" s="53" customFormat="1" ht="15" hidden="1" customHeight="1">
      <c r="B17" s="78">
        <v>13</v>
      </c>
      <c r="C17" s="88"/>
      <c r="D17" s="94"/>
      <c r="E17" s="52">
        <f t="shared" si="0"/>
        <v>0</v>
      </c>
      <c r="F17" s="52"/>
    </row>
    <row r="18" spans="2:6" s="44" customFormat="1" ht="15" hidden="1" customHeight="1">
      <c r="B18" s="78">
        <v>14</v>
      </c>
      <c r="C18" s="88"/>
      <c r="D18" s="94"/>
      <c r="E18" s="52">
        <f t="shared" si="0"/>
        <v>0</v>
      </c>
      <c r="F18" s="52"/>
    </row>
    <row r="19" spans="2:6" ht="15" hidden="1" customHeight="1">
      <c r="B19" s="78">
        <v>15</v>
      </c>
      <c r="C19" s="89"/>
      <c r="D19" s="95"/>
      <c r="E19" s="52">
        <f t="shared" si="0"/>
        <v>0</v>
      </c>
      <c r="F19" s="52"/>
    </row>
    <row r="20" spans="2:6" ht="15" customHeight="1">
      <c r="B20" s="79"/>
      <c r="C20" s="85" t="s">
        <v>78</v>
      </c>
      <c r="D20" s="98">
        <v>234</v>
      </c>
      <c r="E20" s="52">
        <v>26</v>
      </c>
      <c r="F20" s="52"/>
    </row>
    <row r="21" spans="2:6" ht="15" customHeight="1" thickBot="1">
      <c r="B21" s="72"/>
      <c r="C21" s="73" t="s">
        <v>5</v>
      </c>
      <c r="D21" s="74">
        <f>SUM(D5:D20)</f>
        <v>900</v>
      </c>
      <c r="E21" s="58">
        <f>SUM(E5:E20)</f>
        <v>100</v>
      </c>
      <c r="F21" s="52"/>
    </row>
    <row r="22" spans="2:6" ht="7.5" customHeight="1">
      <c r="B22" s="59"/>
      <c r="C22" s="44"/>
      <c r="D22" s="23"/>
      <c r="E22" s="44"/>
    </row>
    <row r="23" spans="2:6">
      <c r="B23" s="60" t="s">
        <v>77</v>
      </c>
    </row>
    <row r="24" spans="2:6">
      <c r="B24" s="61" t="s">
        <v>148</v>
      </c>
    </row>
  </sheetData>
  <mergeCells count="1">
    <mergeCell ref="B1:E1"/>
  </mergeCells>
  <phoneticPr fontId="13"/>
  <pageMargins left="0.75" right="0.75" top="1" bottom="1" header="0.51200000000000001" footer="0.51200000000000001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F24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43" customWidth="1"/>
    <col min="2" max="2" width="9.69921875" style="43" customWidth="1"/>
    <col min="3" max="3" width="56.59765625" style="43" customWidth="1"/>
    <col min="4" max="5" width="10.296875" style="43" customWidth="1"/>
    <col min="6" max="16384" width="8.59765625" style="43"/>
  </cols>
  <sheetData>
    <row r="1" spans="2:6" ht="23.4">
      <c r="B1" s="154" t="s">
        <v>7</v>
      </c>
      <c r="C1" s="154"/>
      <c r="D1" s="154"/>
      <c r="E1" s="154"/>
    </row>
    <row r="2" spans="2:6">
      <c r="C2" s="44"/>
      <c r="E2" s="45" t="s">
        <v>82</v>
      </c>
    </row>
    <row r="3" spans="2:6" ht="4.5" customHeight="1" thickBot="1">
      <c r="B3" s="46"/>
      <c r="C3" s="46"/>
      <c r="D3" s="46"/>
      <c r="E3" s="46"/>
    </row>
    <row r="4" spans="2:6" ht="15" customHeight="1">
      <c r="B4" s="47" t="s">
        <v>48</v>
      </c>
      <c r="C4" s="75" t="s">
        <v>0</v>
      </c>
      <c r="D4" s="76" t="s">
        <v>49</v>
      </c>
      <c r="E4" s="49" t="s">
        <v>50</v>
      </c>
    </row>
    <row r="5" spans="2:6" s="53" customFormat="1" ht="15" customHeight="1">
      <c r="B5" s="77">
        <v>1</v>
      </c>
      <c r="C5" s="43" t="s">
        <v>70</v>
      </c>
      <c r="D5" s="43">
        <v>145</v>
      </c>
      <c r="E5" s="52">
        <f t="shared" ref="E5:E19" si="0">ROUND(D5/$D$21*100,1)</f>
        <v>16.399999999999999</v>
      </c>
      <c r="F5" s="52"/>
    </row>
    <row r="6" spans="2:6" s="53" customFormat="1" ht="15" customHeight="1">
      <c r="B6" s="78">
        <v>2</v>
      </c>
      <c r="C6" s="43" t="s">
        <v>59</v>
      </c>
      <c r="D6" s="43">
        <v>119</v>
      </c>
      <c r="E6" s="52">
        <f t="shared" si="0"/>
        <v>13.5</v>
      </c>
      <c r="F6" s="52"/>
    </row>
    <row r="7" spans="2:6" s="53" customFormat="1" ht="15" customHeight="1">
      <c r="B7" s="78">
        <v>3</v>
      </c>
      <c r="C7" s="43" t="s">
        <v>71</v>
      </c>
      <c r="D7" s="43">
        <v>66</v>
      </c>
      <c r="E7" s="52">
        <f t="shared" si="0"/>
        <v>7.5</v>
      </c>
      <c r="F7" s="52"/>
    </row>
    <row r="8" spans="2:6" s="53" customFormat="1" ht="15" customHeight="1">
      <c r="B8" s="78">
        <v>4</v>
      </c>
      <c r="C8" s="29" t="s">
        <v>14</v>
      </c>
      <c r="D8" s="43">
        <v>54</v>
      </c>
      <c r="E8" s="52">
        <f t="shared" si="0"/>
        <v>6.1</v>
      </c>
      <c r="F8" s="52"/>
    </row>
    <row r="9" spans="2:6" s="53" customFormat="1" ht="15" customHeight="1">
      <c r="B9" s="78">
        <v>5</v>
      </c>
      <c r="C9" s="43" t="s">
        <v>63</v>
      </c>
      <c r="D9" s="43">
        <v>46</v>
      </c>
      <c r="E9" s="52">
        <f t="shared" si="0"/>
        <v>5.2</v>
      </c>
      <c r="F9" s="52"/>
    </row>
    <row r="10" spans="2:6" s="53" customFormat="1" ht="15" customHeight="1">
      <c r="B10" s="78">
        <v>6</v>
      </c>
      <c r="C10" s="36" t="s">
        <v>85</v>
      </c>
      <c r="D10" s="43">
        <v>45</v>
      </c>
      <c r="E10" s="52">
        <f t="shared" si="0"/>
        <v>5.0999999999999996</v>
      </c>
      <c r="F10" s="52"/>
    </row>
    <row r="11" spans="2:6" ht="15" customHeight="1">
      <c r="B11" s="78">
        <v>7</v>
      </c>
      <c r="C11" s="43" t="s">
        <v>67</v>
      </c>
      <c r="D11" s="43">
        <v>38</v>
      </c>
      <c r="E11" s="52">
        <f t="shared" si="0"/>
        <v>4.3</v>
      </c>
      <c r="F11" s="52"/>
    </row>
    <row r="12" spans="2:6" s="53" customFormat="1" ht="15" customHeight="1">
      <c r="B12" s="78">
        <v>8</v>
      </c>
      <c r="C12" s="29" t="s">
        <v>86</v>
      </c>
      <c r="D12" s="43">
        <v>38</v>
      </c>
      <c r="E12" s="52">
        <f t="shared" si="0"/>
        <v>4.3</v>
      </c>
      <c r="F12" s="52"/>
    </row>
    <row r="13" spans="2:6" s="53" customFormat="1" ht="15" customHeight="1">
      <c r="B13" s="78">
        <v>9</v>
      </c>
      <c r="C13" s="29" t="s">
        <v>83</v>
      </c>
      <c r="D13" s="43">
        <v>34</v>
      </c>
      <c r="E13" s="52">
        <f t="shared" si="0"/>
        <v>3.9</v>
      </c>
      <c r="F13" s="52"/>
    </row>
    <row r="14" spans="2:6">
      <c r="B14" s="78">
        <v>10</v>
      </c>
      <c r="C14" s="86" t="s">
        <v>84</v>
      </c>
      <c r="D14" s="43">
        <v>33</v>
      </c>
      <c r="E14" s="52">
        <f t="shared" si="0"/>
        <v>3.7</v>
      </c>
    </row>
    <row r="15" spans="2:6" ht="15" hidden="1" customHeight="1">
      <c r="B15" s="78">
        <v>11</v>
      </c>
      <c r="C15" s="87"/>
      <c r="D15" s="81"/>
      <c r="E15" s="52">
        <f t="shared" si="0"/>
        <v>0</v>
      </c>
      <c r="F15" s="52"/>
    </row>
    <row r="16" spans="2:6" ht="15" hidden="1" customHeight="1">
      <c r="B16" s="78">
        <v>12</v>
      </c>
      <c r="C16" s="87"/>
      <c r="D16" s="81"/>
      <c r="E16" s="52">
        <f t="shared" si="0"/>
        <v>0</v>
      </c>
      <c r="F16" s="52"/>
    </row>
    <row r="17" spans="2:6" s="53" customFormat="1" ht="15" hidden="1" customHeight="1">
      <c r="B17" s="78">
        <v>13</v>
      </c>
      <c r="C17" s="88"/>
      <c r="D17" s="81"/>
      <c r="E17" s="52">
        <f t="shared" si="0"/>
        <v>0</v>
      </c>
      <c r="F17" s="52"/>
    </row>
    <row r="18" spans="2:6" s="44" customFormat="1" ht="15" hidden="1" customHeight="1">
      <c r="B18" s="78">
        <v>14</v>
      </c>
      <c r="C18" s="88"/>
      <c r="D18" s="81"/>
      <c r="E18" s="52">
        <f t="shared" si="0"/>
        <v>0</v>
      </c>
      <c r="F18" s="52"/>
    </row>
    <row r="19" spans="2:6" ht="15" hidden="1" customHeight="1">
      <c r="B19" s="78">
        <v>15</v>
      </c>
      <c r="C19" s="89"/>
      <c r="D19" s="84"/>
      <c r="E19" s="52">
        <f t="shared" si="0"/>
        <v>0</v>
      </c>
      <c r="F19" s="52"/>
    </row>
    <row r="20" spans="2:6" ht="15" customHeight="1">
      <c r="B20" s="79"/>
      <c r="C20" s="85" t="s">
        <v>78</v>
      </c>
      <c r="D20" s="25">
        <v>264</v>
      </c>
      <c r="E20" s="52">
        <v>30</v>
      </c>
      <c r="F20" s="52"/>
    </row>
    <row r="21" spans="2:6" ht="15" customHeight="1" thickBot="1">
      <c r="B21" s="72"/>
      <c r="C21" s="73" t="s">
        <v>81</v>
      </c>
      <c r="D21" s="74">
        <f>SUM(D5:D20)</f>
        <v>882</v>
      </c>
      <c r="E21" s="58">
        <f>SUM(E5:E20)</f>
        <v>100</v>
      </c>
      <c r="F21" s="52"/>
    </row>
    <row r="22" spans="2:6" ht="7.5" customHeight="1">
      <c r="B22" s="59"/>
      <c r="C22" s="44"/>
      <c r="D22" s="23"/>
      <c r="E22" s="44"/>
    </row>
    <row r="23" spans="2:6">
      <c r="B23" s="60" t="s">
        <v>77</v>
      </c>
    </row>
    <row r="24" spans="2:6">
      <c r="B24" s="61" t="s">
        <v>148</v>
      </c>
    </row>
  </sheetData>
  <mergeCells count="1">
    <mergeCell ref="B1:E1"/>
  </mergeCells>
  <phoneticPr fontId="13"/>
  <pageMargins left="0.75" right="0.75" top="1" bottom="1" header="0.51200000000000001" footer="0.51200000000000001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F24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43" customWidth="1"/>
    <col min="2" max="2" width="9.69921875" style="43" customWidth="1"/>
    <col min="3" max="3" width="56.59765625" style="43" customWidth="1"/>
    <col min="4" max="5" width="10.296875" style="43" customWidth="1"/>
    <col min="6" max="16384" width="8.59765625" style="43"/>
  </cols>
  <sheetData>
    <row r="1" spans="2:6" ht="23.4">
      <c r="B1" s="154" t="s">
        <v>7</v>
      </c>
      <c r="C1" s="154"/>
      <c r="D1" s="154"/>
      <c r="E1" s="154"/>
    </row>
    <row r="2" spans="2:6">
      <c r="C2" s="44"/>
      <c r="E2" s="45" t="s">
        <v>76</v>
      </c>
    </row>
    <row r="3" spans="2:6" ht="4.5" customHeight="1" thickBot="1">
      <c r="B3" s="46"/>
      <c r="C3" s="46"/>
      <c r="D3" s="46"/>
      <c r="E3" s="46"/>
    </row>
    <row r="4" spans="2:6" ht="15" customHeight="1">
      <c r="B4" s="47" t="s">
        <v>73</v>
      </c>
      <c r="C4" s="75" t="s">
        <v>0</v>
      </c>
      <c r="D4" s="76" t="s">
        <v>74</v>
      </c>
      <c r="E4" s="49" t="s">
        <v>1</v>
      </c>
    </row>
    <row r="5" spans="2:6" s="53" customFormat="1" ht="15" customHeight="1">
      <c r="B5" s="77">
        <v>1</v>
      </c>
      <c r="C5" s="43" t="s">
        <v>70</v>
      </c>
      <c r="D5" s="43">
        <v>169</v>
      </c>
      <c r="E5" s="52">
        <f t="shared" ref="E5:E20" si="0">ROUND(D5/$D$21*100,1)</f>
        <v>17.8</v>
      </c>
      <c r="F5" s="52"/>
    </row>
    <row r="6" spans="2:6" s="53" customFormat="1" ht="15" customHeight="1">
      <c r="B6" s="78">
        <v>2</v>
      </c>
      <c r="C6" s="43" t="s">
        <v>59</v>
      </c>
      <c r="D6" s="43">
        <v>86</v>
      </c>
      <c r="E6" s="52">
        <f t="shared" si="0"/>
        <v>9</v>
      </c>
      <c r="F6" s="52"/>
    </row>
    <row r="7" spans="2:6" s="53" customFormat="1" ht="15" customHeight="1">
      <c r="B7" s="78">
        <v>3</v>
      </c>
      <c r="C7" s="43" t="s">
        <v>67</v>
      </c>
      <c r="D7" s="43">
        <v>70</v>
      </c>
      <c r="E7" s="52">
        <f t="shared" si="0"/>
        <v>7.4</v>
      </c>
      <c r="F7" s="52"/>
    </row>
    <row r="8" spans="2:6" s="53" customFormat="1" ht="15" customHeight="1">
      <c r="B8" s="78">
        <v>4</v>
      </c>
      <c r="C8" s="43" t="s">
        <v>79</v>
      </c>
      <c r="D8" s="43">
        <v>66</v>
      </c>
      <c r="E8" s="52">
        <f t="shared" si="0"/>
        <v>6.9</v>
      </c>
      <c r="F8" s="52"/>
    </row>
    <row r="9" spans="2:6" s="53" customFormat="1" ht="15" customHeight="1">
      <c r="B9" s="78">
        <v>5</v>
      </c>
      <c r="C9" s="43" t="s">
        <v>71</v>
      </c>
      <c r="D9" s="43">
        <v>60</v>
      </c>
      <c r="E9" s="52">
        <f t="shared" si="0"/>
        <v>6.3</v>
      </c>
      <c r="F9" s="52"/>
    </row>
    <row r="10" spans="2:6" s="53" customFormat="1" ht="15" customHeight="1">
      <c r="B10" s="78">
        <v>6</v>
      </c>
      <c r="C10" s="43" t="s">
        <v>60</v>
      </c>
      <c r="D10" s="43">
        <v>52</v>
      </c>
      <c r="E10" s="52">
        <f t="shared" si="0"/>
        <v>5.5</v>
      </c>
      <c r="F10" s="52"/>
    </row>
    <row r="11" spans="2:6" ht="15" customHeight="1">
      <c r="B11" s="78">
        <v>7</v>
      </c>
      <c r="C11" s="43" t="s">
        <v>63</v>
      </c>
      <c r="D11" s="43">
        <v>47</v>
      </c>
      <c r="E11" s="52">
        <f t="shared" si="0"/>
        <v>4.9000000000000004</v>
      </c>
      <c r="F11" s="52"/>
    </row>
    <row r="12" spans="2:6" s="53" customFormat="1" ht="15" customHeight="1">
      <c r="B12" s="78">
        <v>8</v>
      </c>
      <c r="C12" s="29" t="s">
        <v>14</v>
      </c>
      <c r="D12" s="43">
        <v>45</v>
      </c>
      <c r="E12" s="52">
        <f t="shared" si="0"/>
        <v>4.7</v>
      </c>
      <c r="F12" s="52"/>
    </row>
    <row r="13" spans="2:6" s="53" customFormat="1" ht="15" customHeight="1">
      <c r="B13" s="78">
        <v>9</v>
      </c>
      <c r="C13" s="29" t="s">
        <v>72</v>
      </c>
      <c r="D13" s="43">
        <v>39</v>
      </c>
      <c r="E13" s="52">
        <f t="shared" si="0"/>
        <v>4.0999999999999996</v>
      </c>
      <c r="F13" s="52"/>
    </row>
    <row r="14" spans="2:6">
      <c r="B14" s="78">
        <v>9</v>
      </c>
      <c r="C14" s="31" t="s">
        <v>80</v>
      </c>
      <c r="D14" s="43">
        <v>39</v>
      </c>
      <c r="E14" s="52">
        <f t="shared" si="0"/>
        <v>4.0999999999999996</v>
      </c>
    </row>
    <row r="15" spans="2:6" ht="15" hidden="1" customHeight="1">
      <c r="B15" s="78">
        <v>11</v>
      </c>
      <c r="C15" s="80"/>
      <c r="D15" s="81"/>
      <c r="E15" s="52">
        <f t="shared" si="0"/>
        <v>0</v>
      </c>
      <c r="F15" s="52"/>
    </row>
    <row r="16" spans="2:6" ht="15" hidden="1" customHeight="1">
      <c r="B16" s="78">
        <v>12</v>
      </c>
      <c r="C16" s="80"/>
      <c r="D16" s="81"/>
      <c r="E16" s="52">
        <f t="shared" si="0"/>
        <v>0</v>
      </c>
      <c r="F16" s="52"/>
    </row>
    <row r="17" spans="2:6" s="53" customFormat="1" ht="15" hidden="1" customHeight="1">
      <c r="B17" s="78">
        <v>13</v>
      </c>
      <c r="C17" s="82"/>
      <c r="D17" s="81"/>
      <c r="E17" s="52">
        <f t="shared" si="0"/>
        <v>0</v>
      </c>
      <c r="F17" s="52"/>
    </row>
    <row r="18" spans="2:6" s="44" customFormat="1" ht="15" hidden="1" customHeight="1">
      <c r="B18" s="78">
        <v>14</v>
      </c>
      <c r="C18" s="82"/>
      <c r="D18" s="81"/>
      <c r="E18" s="52">
        <f t="shared" si="0"/>
        <v>0</v>
      </c>
      <c r="F18" s="52"/>
    </row>
    <row r="19" spans="2:6" ht="15" hidden="1" customHeight="1">
      <c r="B19" s="78">
        <v>15</v>
      </c>
      <c r="C19" s="83"/>
      <c r="D19" s="84"/>
      <c r="E19" s="52">
        <f t="shared" si="0"/>
        <v>0</v>
      </c>
      <c r="F19" s="52"/>
    </row>
    <row r="20" spans="2:6" ht="15" customHeight="1">
      <c r="B20" s="79"/>
      <c r="C20" s="85" t="s">
        <v>78</v>
      </c>
      <c r="D20" s="25">
        <v>279</v>
      </c>
      <c r="E20" s="52">
        <f t="shared" si="0"/>
        <v>29.3</v>
      </c>
      <c r="F20" s="52"/>
    </row>
    <row r="21" spans="2:6" ht="15" customHeight="1" thickBot="1">
      <c r="B21" s="72"/>
      <c r="C21" s="73" t="s">
        <v>75</v>
      </c>
      <c r="D21" s="74">
        <f>SUM(D5:D20)</f>
        <v>952</v>
      </c>
      <c r="E21" s="58">
        <v>100</v>
      </c>
      <c r="F21" s="52"/>
    </row>
    <row r="22" spans="2:6" ht="7.5" customHeight="1">
      <c r="B22" s="59"/>
      <c r="C22" s="44"/>
      <c r="D22" s="23"/>
      <c r="E22" s="44"/>
    </row>
    <row r="23" spans="2:6">
      <c r="B23" s="60" t="s">
        <v>77</v>
      </c>
    </row>
    <row r="24" spans="2:6">
      <c r="B24" s="61" t="s">
        <v>148</v>
      </c>
    </row>
  </sheetData>
  <mergeCells count="1">
    <mergeCell ref="B1:E1"/>
  </mergeCells>
  <phoneticPr fontId="13"/>
  <pageMargins left="0.75" right="0.75" top="1" bottom="1" header="0.51200000000000001" footer="0.51200000000000001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F24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43" customWidth="1"/>
    <col min="2" max="2" width="9.69921875" style="43" customWidth="1"/>
    <col min="3" max="3" width="56.59765625" style="43" customWidth="1"/>
    <col min="4" max="5" width="10.296875" style="43" customWidth="1"/>
    <col min="6" max="16384" width="8.59765625" style="43"/>
  </cols>
  <sheetData>
    <row r="1" spans="2:6" ht="23.4">
      <c r="B1" s="154" t="s">
        <v>7</v>
      </c>
      <c r="C1" s="154"/>
      <c r="D1" s="154"/>
      <c r="E1" s="154"/>
    </row>
    <row r="2" spans="2:6">
      <c r="C2" s="44"/>
      <c r="E2" s="45" t="s">
        <v>69</v>
      </c>
    </row>
    <row r="3" spans="2:6" ht="4.5" customHeight="1" thickBot="1">
      <c r="B3" s="46"/>
      <c r="C3" s="46"/>
      <c r="D3" s="46"/>
      <c r="E3" s="46"/>
    </row>
    <row r="4" spans="2:6" ht="15" customHeight="1">
      <c r="B4" s="47" t="s">
        <v>48</v>
      </c>
      <c r="C4" s="75" t="s">
        <v>0</v>
      </c>
      <c r="D4" s="76" t="s">
        <v>49</v>
      </c>
      <c r="E4" s="49" t="s">
        <v>50</v>
      </c>
    </row>
    <row r="5" spans="2:6" s="53" customFormat="1" ht="15" customHeight="1">
      <c r="B5" s="77">
        <v>1</v>
      </c>
      <c r="C5" s="36" t="s">
        <v>70</v>
      </c>
      <c r="D5" s="36">
        <v>177</v>
      </c>
      <c r="E5" s="52">
        <f>ROUND(D5/$D$21*100,1)</f>
        <v>16.399999999999999</v>
      </c>
      <c r="F5" s="52"/>
    </row>
    <row r="6" spans="2:6" s="53" customFormat="1" ht="15" customHeight="1">
      <c r="B6" s="78">
        <v>2</v>
      </c>
      <c r="C6" s="36" t="s">
        <v>59</v>
      </c>
      <c r="D6" s="36">
        <v>92</v>
      </c>
      <c r="E6" s="52">
        <f>ROUND(D6/$D$21*100,1)</f>
        <v>8.5</v>
      </c>
      <c r="F6" s="52"/>
    </row>
    <row r="7" spans="2:6" s="53" customFormat="1" ht="15" customHeight="1">
      <c r="B7" s="78">
        <v>3</v>
      </c>
      <c r="C7" s="36" t="s">
        <v>71</v>
      </c>
      <c r="D7" s="36">
        <v>87</v>
      </c>
      <c r="E7" s="52">
        <f>ROUND(D7/$D$21*100,1)</f>
        <v>8.1</v>
      </c>
      <c r="F7" s="52"/>
    </row>
    <row r="8" spans="2:6" s="53" customFormat="1" ht="15" customHeight="1">
      <c r="B8" s="78">
        <v>4</v>
      </c>
      <c r="C8" s="36" t="s">
        <v>58</v>
      </c>
      <c r="D8" s="36">
        <v>84</v>
      </c>
      <c r="E8" s="52">
        <f>ROUND(D8/$D$21*100,1)</f>
        <v>7.8</v>
      </c>
      <c r="F8" s="52"/>
    </row>
    <row r="9" spans="2:6" s="53" customFormat="1" ht="15" customHeight="1">
      <c r="B9" s="78">
        <v>5</v>
      </c>
      <c r="C9" s="36" t="s">
        <v>60</v>
      </c>
      <c r="D9" s="36">
        <v>61</v>
      </c>
      <c r="E9" s="52">
        <f>ROUND(D9/$D$21*100,1)</f>
        <v>5.7</v>
      </c>
      <c r="F9" s="52"/>
    </row>
    <row r="10" spans="2:6" s="53" customFormat="1" ht="15" customHeight="1">
      <c r="B10" s="78">
        <v>6</v>
      </c>
      <c r="C10" s="36" t="s">
        <v>68</v>
      </c>
      <c r="D10" s="36">
        <v>58</v>
      </c>
      <c r="E10" s="52">
        <f t="shared" ref="E10:E19" si="0">ROUND(D10/$D$21*100,1)</f>
        <v>5.4</v>
      </c>
      <c r="F10" s="52"/>
    </row>
    <row r="11" spans="2:6" ht="15" customHeight="1">
      <c r="B11" s="78">
        <v>7</v>
      </c>
      <c r="C11" s="36" t="s">
        <v>62</v>
      </c>
      <c r="D11" s="36">
        <v>56</v>
      </c>
      <c r="E11" s="52">
        <f t="shared" si="0"/>
        <v>5.2</v>
      </c>
      <c r="F11" s="52"/>
    </row>
    <row r="12" spans="2:6" s="53" customFormat="1" ht="15" customHeight="1">
      <c r="B12" s="78">
        <v>8</v>
      </c>
      <c r="C12" s="36" t="s">
        <v>63</v>
      </c>
      <c r="D12" s="36">
        <v>55</v>
      </c>
      <c r="E12" s="52">
        <f t="shared" si="0"/>
        <v>5.0999999999999996</v>
      </c>
      <c r="F12" s="52"/>
    </row>
    <row r="13" spans="2:6" s="53" customFormat="1" ht="15" customHeight="1">
      <c r="B13" s="78">
        <v>9</v>
      </c>
      <c r="C13" s="86" t="s">
        <v>72</v>
      </c>
      <c r="D13" s="36">
        <v>51</v>
      </c>
      <c r="E13" s="52">
        <f t="shared" si="0"/>
        <v>4.7</v>
      </c>
      <c r="F13" s="52"/>
    </row>
    <row r="14" spans="2:6">
      <c r="B14" s="78">
        <v>10</v>
      </c>
      <c r="C14" s="36" t="s">
        <v>67</v>
      </c>
      <c r="D14" s="36">
        <v>49</v>
      </c>
      <c r="E14" s="52">
        <f t="shared" si="0"/>
        <v>4.5</v>
      </c>
    </row>
    <row r="15" spans="2:6" ht="15" hidden="1" customHeight="1">
      <c r="B15" s="78">
        <v>11</v>
      </c>
      <c r="C15" s="90"/>
      <c r="D15" s="70"/>
      <c r="E15" s="52">
        <f t="shared" si="0"/>
        <v>0</v>
      </c>
      <c r="F15" s="52"/>
    </row>
    <row r="16" spans="2:6" ht="15" hidden="1" customHeight="1">
      <c r="B16" s="78">
        <v>12</v>
      </c>
      <c r="C16" s="90"/>
      <c r="D16" s="70"/>
      <c r="E16" s="52">
        <f t="shared" si="0"/>
        <v>0</v>
      </c>
      <c r="F16" s="52"/>
    </row>
    <row r="17" spans="2:6" s="53" customFormat="1" ht="15" hidden="1" customHeight="1">
      <c r="B17" s="78">
        <v>13</v>
      </c>
      <c r="C17" s="91"/>
      <c r="D17" s="70"/>
      <c r="E17" s="52">
        <f t="shared" si="0"/>
        <v>0</v>
      </c>
      <c r="F17" s="52"/>
    </row>
    <row r="18" spans="2:6" s="44" customFormat="1" ht="15" hidden="1" customHeight="1">
      <c r="B18" s="78">
        <v>14</v>
      </c>
      <c r="C18" s="91"/>
      <c r="D18" s="70"/>
      <c r="E18" s="52">
        <f t="shared" si="0"/>
        <v>0</v>
      </c>
      <c r="F18" s="52"/>
    </row>
    <row r="19" spans="2:6" ht="15" hidden="1" customHeight="1">
      <c r="B19" s="78">
        <v>15</v>
      </c>
      <c r="C19" s="92"/>
      <c r="D19" s="71"/>
      <c r="E19" s="52">
        <f t="shared" si="0"/>
        <v>0</v>
      </c>
      <c r="F19" s="52"/>
    </row>
    <row r="20" spans="2:6" ht="15" customHeight="1">
      <c r="B20" s="79"/>
      <c r="C20" s="93" t="s">
        <v>56</v>
      </c>
      <c r="D20" s="40">
        <v>307</v>
      </c>
      <c r="E20" s="52">
        <f>ROUND(D20/$D$21*100,1)</f>
        <v>28.5</v>
      </c>
      <c r="F20" s="52"/>
    </row>
    <row r="21" spans="2:6" ht="15" customHeight="1" thickBot="1">
      <c r="B21" s="72"/>
      <c r="C21" s="73" t="s">
        <v>55</v>
      </c>
      <c r="D21" s="74">
        <f>SUM(D5:D20)</f>
        <v>1077</v>
      </c>
      <c r="E21" s="58">
        <v>100</v>
      </c>
      <c r="F21" s="52"/>
    </row>
    <row r="22" spans="2:6" ht="7.5" customHeight="1">
      <c r="B22" s="59"/>
      <c r="C22" s="44"/>
      <c r="D22" s="23"/>
      <c r="E22" s="44"/>
    </row>
    <row r="23" spans="2:6">
      <c r="B23" s="60" t="s">
        <v>6</v>
      </c>
    </row>
    <row r="24" spans="2:6">
      <c r="B24" s="61" t="s">
        <v>148</v>
      </c>
    </row>
  </sheetData>
  <mergeCells count="1">
    <mergeCell ref="B1:E1"/>
  </mergeCells>
  <phoneticPr fontId="13"/>
  <pageMargins left="0.75" right="0.75" top="1" bottom="1" header="0.51200000000000001" footer="0.51200000000000001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F24"/>
  <sheetViews>
    <sheetView showGridLines="0" defaultGridColor="0" colorId="22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1" customWidth="1"/>
    <col min="2" max="2" width="9.69921875" style="1" customWidth="1"/>
    <col min="3" max="3" width="56.59765625" style="1" customWidth="1"/>
    <col min="4" max="5" width="10.296875" style="1" customWidth="1"/>
    <col min="6" max="16384" width="8.59765625" style="1"/>
  </cols>
  <sheetData>
    <row r="1" spans="2:6" ht="23.4">
      <c r="B1" s="156" t="s">
        <v>7</v>
      </c>
      <c r="C1" s="156"/>
      <c r="D1" s="156"/>
      <c r="E1" s="156"/>
    </row>
    <row r="2" spans="2:6">
      <c r="C2" s="8"/>
      <c r="E2" s="2" t="s">
        <v>54</v>
      </c>
    </row>
    <row r="3" spans="2:6" ht="4.5" customHeight="1" thickBot="1">
      <c r="B3" s="3"/>
      <c r="C3" s="3"/>
      <c r="D3" s="3"/>
      <c r="E3" s="3"/>
    </row>
    <row r="4" spans="2:6" ht="15" customHeight="1">
      <c r="B4" s="4" t="s">
        <v>48</v>
      </c>
      <c r="C4" s="62" t="s">
        <v>0</v>
      </c>
      <c r="D4" s="64" t="s">
        <v>49</v>
      </c>
      <c r="E4" s="5" t="s">
        <v>50</v>
      </c>
    </row>
    <row r="5" spans="2:6" s="7" customFormat="1" ht="15" customHeight="1">
      <c r="B5" s="37">
        <v>1</v>
      </c>
      <c r="C5" s="36" t="s">
        <v>57</v>
      </c>
      <c r="D5" s="36">
        <v>292</v>
      </c>
      <c r="E5" s="16">
        <f t="shared" ref="E5:E20" si="0">ROUND(D5/$D$21*100,1)</f>
        <v>16.3</v>
      </c>
      <c r="F5" s="12"/>
    </row>
    <row r="6" spans="2:6" s="7" customFormat="1" ht="15" customHeight="1">
      <c r="B6" s="37">
        <v>2</v>
      </c>
      <c r="C6" s="36" t="s">
        <v>58</v>
      </c>
      <c r="D6" s="36">
        <v>186</v>
      </c>
      <c r="E6" s="16">
        <f t="shared" si="0"/>
        <v>10.4</v>
      </c>
      <c r="F6" s="12"/>
    </row>
    <row r="7" spans="2:6" s="7" customFormat="1" ht="15" customHeight="1">
      <c r="B7" s="37">
        <v>3</v>
      </c>
      <c r="C7" s="36" t="s">
        <v>59</v>
      </c>
      <c r="D7" s="36">
        <v>182</v>
      </c>
      <c r="E7" s="16">
        <f t="shared" si="0"/>
        <v>10.199999999999999</v>
      </c>
      <c r="F7" s="12"/>
    </row>
    <row r="8" spans="2:6" s="7" customFormat="1" ht="15" customHeight="1">
      <c r="B8" s="37">
        <v>4</v>
      </c>
      <c r="C8" s="36" t="s">
        <v>60</v>
      </c>
      <c r="D8" s="36">
        <v>129</v>
      </c>
      <c r="E8" s="16">
        <f t="shared" si="0"/>
        <v>7.2</v>
      </c>
      <c r="F8" s="12"/>
    </row>
    <row r="9" spans="2:6" s="7" customFormat="1" ht="15" customHeight="1">
      <c r="B9" s="37">
        <v>5</v>
      </c>
      <c r="C9" s="36" t="s">
        <v>61</v>
      </c>
      <c r="D9" s="36">
        <v>116</v>
      </c>
      <c r="E9" s="16">
        <f t="shared" si="0"/>
        <v>6.5</v>
      </c>
      <c r="F9" s="12"/>
    </row>
    <row r="10" spans="2:6" s="7" customFormat="1" ht="15" customHeight="1">
      <c r="B10" s="37">
        <v>6</v>
      </c>
      <c r="C10" s="36" t="s">
        <v>62</v>
      </c>
      <c r="D10" s="36">
        <v>102</v>
      </c>
      <c r="E10" s="16">
        <f t="shared" si="0"/>
        <v>5.7</v>
      </c>
      <c r="F10" s="12"/>
    </row>
    <row r="11" spans="2:6" ht="15" customHeight="1">
      <c r="B11" s="37">
        <v>7</v>
      </c>
      <c r="C11" s="36" t="s">
        <v>63</v>
      </c>
      <c r="D11" s="36">
        <v>94</v>
      </c>
      <c r="E11" s="16">
        <f t="shared" si="0"/>
        <v>5.3</v>
      </c>
      <c r="F11" s="12"/>
    </row>
    <row r="12" spans="2:6" s="7" customFormat="1" ht="15" customHeight="1">
      <c r="B12" s="37">
        <v>8</v>
      </c>
      <c r="C12" s="36" t="s">
        <v>64</v>
      </c>
      <c r="D12" s="36">
        <v>93</v>
      </c>
      <c r="E12" s="16">
        <f t="shared" si="0"/>
        <v>5.2</v>
      </c>
      <c r="F12" s="12"/>
    </row>
    <row r="13" spans="2:6" s="7" customFormat="1" ht="15" customHeight="1">
      <c r="B13" s="37">
        <v>9</v>
      </c>
      <c r="C13" s="36" t="s">
        <v>65</v>
      </c>
      <c r="D13" s="36">
        <v>82</v>
      </c>
      <c r="E13" s="16">
        <f t="shared" si="0"/>
        <v>4.5999999999999996</v>
      </c>
      <c r="F13" s="12"/>
    </row>
    <row r="14" spans="2:6">
      <c r="B14" s="37">
        <v>10</v>
      </c>
      <c r="C14" s="36" t="s">
        <v>66</v>
      </c>
      <c r="D14" s="36">
        <v>69</v>
      </c>
      <c r="E14" s="16">
        <f t="shared" si="0"/>
        <v>3.9</v>
      </c>
    </row>
    <row r="15" spans="2:6" ht="15" hidden="1" customHeight="1">
      <c r="B15" s="37">
        <v>11</v>
      </c>
      <c r="C15" s="66"/>
      <c r="D15" s="70"/>
      <c r="E15" s="16">
        <f t="shared" si="0"/>
        <v>0</v>
      </c>
      <c r="F15" s="12"/>
    </row>
    <row r="16" spans="2:6" ht="15" hidden="1" customHeight="1">
      <c r="B16" s="37">
        <v>12</v>
      </c>
      <c r="C16" s="66"/>
      <c r="D16" s="70"/>
      <c r="E16" s="16">
        <f t="shared" si="0"/>
        <v>0</v>
      </c>
      <c r="F16" s="12"/>
    </row>
    <row r="17" spans="2:6" s="7" customFormat="1" ht="15" hidden="1" customHeight="1">
      <c r="B17" s="37">
        <v>13</v>
      </c>
      <c r="C17" s="67"/>
      <c r="D17" s="70"/>
      <c r="E17" s="16">
        <f t="shared" si="0"/>
        <v>0</v>
      </c>
      <c r="F17" s="12"/>
    </row>
    <row r="18" spans="2:6" s="8" customFormat="1" ht="15" hidden="1" customHeight="1">
      <c r="B18" s="37">
        <v>14</v>
      </c>
      <c r="C18" s="67"/>
      <c r="D18" s="70"/>
      <c r="E18" s="16">
        <f t="shared" si="0"/>
        <v>0</v>
      </c>
      <c r="F18" s="12"/>
    </row>
    <row r="19" spans="2:6" ht="15" hidden="1" customHeight="1">
      <c r="B19" s="37">
        <v>15</v>
      </c>
      <c r="C19" s="68"/>
      <c r="D19" s="71"/>
      <c r="E19" s="16">
        <f t="shared" si="0"/>
        <v>0</v>
      </c>
      <c r="F19" s="12"/>
    </row>
    <row r="20" spans="2:6" ht="15" customHeight="1">
      <c r="B20" s="13"/>
      <c r="C20" s="69" t="s">
        <v>56</v>
      </c>
      <c r="D20" s="40">
        <v>445</v>
      </c>
      <c r="E20" s="16">
        <f t="shared" si="0"/>
        <v>24.9</v>
      </c>
      <c r="F20" s="12"/>
    </row>
    <row r="21" spans="2:6" ht="15" customHeight="1" thickBot="1">
      <c r="B21" s="14"/>
      <c r="C21" s="63" t="s">
        <v>55</v>
      </c>
      <c r="D21" s="65">
        <f>SUM(D5:D20)</f>
        <v>1790</v>
      </c>
      <c r="E21" s="18">
        <v>100</v>
      </c>
      <c r="F21" s="12"/>
    </row>
    <row r="22" spans="2:6" ht="7.5" customHeight="1">
      <c r="B22" s="10"/>
      <c r="C22" s="8"/>
      <c r="D22" s="9"/>
      <c r="E22" s="8"/>
    </row>
    <row r="23" spans="2:6">
      <c r="B23" s="20" t="s">
        <v>6</v>
      </c>
    </row>
    <row r="24" spans="2:6">
      <c r="B24" s="21" t="s">
        <v>148</v>
      </c>
    </row>
  </sheetData>
  <mergeCells count="1">
    <mergeCell ref="B1:E1"/>
  </mergeCells>
  <phoneticPr fontId="5"/>
  <pageMargins left="0.51181102362204722" right="0.51181102362204722" top="0.51181102362204722" bottom="0.51181102362204722" header="0.51181102362204722" footer="0.51181102362204722"/>
  <pageSetup paperSize="9" scale="8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F39"/>
  <sheetViews>
    <sheetView showGridLines="0" defaultGridColor="0" colorId="22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1" customWidth="1"/>
    <col min="2" max="2" width="9.69921875" style="1" customWidth="1"/>
    <col min="3" max="3" width="56.59765625" style="1" customWidth="1"/>
    <col min="4" max="5" width="10.296875" style="1" customWidth="1"/>
    <col min="6" max="16384" width="8.59765625" style="1"/>
  </cols>
  <sheetData>
    <row r="1" spans="2:6" ht="23.4">
      <c r="B1" s="156" t="s">
        <v>7</v>
      </c>
      <c r="C1" s="156"/>
      <c r="D1" s="156"/>
      <c r="E1" s="156"/>
    </row>
    <row r="2" spans="2:6">
      <c r="C2" s="8"/>
      <c r="E2" s="2" t="s">
        <v>53</v>
      </c>
    </row>
    <row r="3" spans="2:6" ht="4.5" customHeight="1" thickBot="1">
      <c r="B3" s="3"/>
      <c r="C3" s="3"/>
      <c r="D3" s="3"/>
      <c r="E3" s="3"/>
    </row>
    <row r="4" spans="2:6" ht="15" customHeight="1">
      <c r="B4" s="4" t="s">
        <v>48</v>
      </c>
      <c r="C4" s="62" t="s">
        <v>0</v>
      </c>
      <c r="D4" s="64" t="s">
        <v>49</v>
      </c>
      <c r="E4" s="5" t="s">
        <v>50</v>
      </c>
    </row>
    <row r="5" spans="2:6" s="7" customFormat="1" ht="15" customHeight="1">
      <c r="B5" s="37">
        <v>1</v>
      </c>
      <c r="C5" s="36" t="s">
        <v>57</v>
      </c>
      <c r="D5" s="28">
        <v>345</v>
      </c>
      <c r="E5" s="16">
        <f t="shared" ref="E5:E20" si="0">ROUND(D5/$D$21*100,1)</f>
        <v>20.6</v>
      </c>
      <c r="F5" s="12"/>
    </row>
    <row r="6" spans="2:6" s="7" customFormat="1" ht="15" customHeight="1">
      <c r="B6" s="37">
        <v>2</v>
      </c>
      <c r="C6" s="36" t="s">
        <v>58</v>
      </c>
      <c r="D6" s="27">
        <v>194</v>
      </c>
      <c r="E6" s="16">
        <f t="shared" si="0"/>
        <v>11.6</v>
      </c>
      <c r="F6" s="12"/>
    </row>
    <row r="7" spans="2:6" s="7" customFormat="1" ht="15" customHeight="1">
      <c r="B7" s="37">
        <v>3</v>
      </c>
      <c r="C7" s="36" t="s">
        <v>67</v>
      </c>
      <c r="D7" s="27">
        <v>141</v>
      </c>
      <c r="E7" s="16">
        <f t="shared" si="0"/>
        <v>8.4</v>
      </c>
      <c r="F7" s="12"/>
    </row>
    <row r="8" spans="2:6" s="7" customFormat="1" ht="15" customHeight="1">
      <c r="B8" s="37">
        <v>4</v>
      </c>
      <c r="C8" s="36" t="s">
        <v>59</v>
      </c>
      <c r="D8" s="27">
        <v>138</v>
      </c>
      <c r="E8" s="16">
        <f t="shared" si="0"/>
        <v>8.3000000000000007</v>
      </c>
      <c r="F8" s="12"/>
    </row>
    <row r="9" spans="2:6" s="7" customFormat="1" ht="15" customHeight="1">
      <c r="B9" s="37">
        <v>5</v>
      </c>
      <c r="C9" s="36" t="s">
        <v>61</v>
      </c>
      <c r="D9" s="27">
        <v>98</v>
      </c>
      <c r="E9" s="16">
        <f t="shared" si="0"/>
        <v>5.9</v>
      </c>
      <c r="F9" s="12"/>
    </row>
    <row r="10" spans="2:6" s="7" customFormat="1" ht="15" customHeight="1">
      <c r="B10" s="37">
        <v>6</v>
      </c>
      <c r="C10" s="36" t="s">
        <v>63</v>
      </c>
      <c r="D10" s="27">
        <v>92</v>
      </c>
      <c r="E10" s="16">
        <f t="shared" si="0"/>
        <v>5.5</v>
      </c>
      <c r="F10" s="12"/>
    </row>
    <row r="11" spans="2:6" ht="15" customHeight="1">
      <c r="B11" s="37">
        <v>7</v>
      </c>
      <c r="C11" s="36" t="s">
        <v>60</v>
      </c>
      <c r="D11" s="27">
        <v>83</v>
      </c>
      <c r="E11" s="16">
        <f t="shared" si="0"/>
        <v>5</v>
      </c>
      <c r="F11" s="12"/>
    </row>
    <row r="12" spans="2:6" s="7" customFormat="1" ht="15" customHeight="1">
      <c r="B12" s="37">
        <v>8</v>
      </c>
      <c r="C12" s="36" t="s">
        <v>65</v>
      </c>
      <c r="D12" s="27">
        <v>80</v>
      </c>
      <c r="E12" s="16">
        <f t="shared" si="0"/>
        <v>4.8</v>
      </c>
      <c r="F12" s="12"/>
    </row>
    <row r="13" spans="2:6" s="7" customFormat="1" ht="15" customHeight="1">
      <c r="B13" s="37">
        <v>9</v>
      </c>
      <c r="C13" s="36" t="s">
        <v>62</v>
      </c>
      <c r="D13" s="27">
        <v>58</v>
      </c>
      <c r="E13" s="16">
        <f t="shared" si="0"/>
        <v>3.5</v>
      </c>
      <c r="F13" s="12"/>
    </row>
    <row r="14" spans="2:6" s="7" customFormat="1" ht="15" customHeight="1">
      <c r="B14" s="37">
        <v>10</v>
      </c>
      <c r="C14" s="36" t="s">
        <v>68</v>
      </c>
      <c r="D14" s="27">
        <v>57</v>
      </c>
      <c r="E14" s="16">
        <f t="shared" si="0"/>
        <v>3.4</v>
      </c>
      <c r="F14" s="12"/>
    </row>
    <row r="15" spans="2:6" ht="15" hidden="1" customHeight="1">
      <c r="B15" s="37">
        <v>11</v>
      </c>
      <c r="C15" s="66"/>
      <c r="D15" s="23"/>
      <c r="E15" s="16">
        <f t="shared" si="0"/>
        <v>0</v>
      </c>
      <c r="F15" s="12"/>
    </row>
    <row r="16" spans="2:6" ht="15" hidden="1" customHeight="1">
      <c r="B16" s="37">
        <v>12</v>
      </c>
      <c r="C16" s="66"/>
      <c r="D16" s="23"/>
      <c r="E16" s="16">
        <f t="shared" si="0"/>
        <v>0</v>
      </c>
      <c r="F16" s="12"/>
    </row>
    <row r="17" spans="2:6" s="7" customFormat="1" ht="15" hidden="1" customHeight="1">
      <c r="B17" s="37">
        <v>13</v>
      </c>
      <c r="C17" s="67"/>
      <c r="D17" s="22"/>
      <c r="E17" s="16">
        <f t="shared" si="0"/>
        <v>0</v>
      </c>
      <c r="F17" s="12"/>
    </row>
    <row r="18" spans="2:6" s="8" customFormat="1" ht="15" hidden="1" customHeight="1">
      <c r="B18" s="37">
        <v>14</v>
      </c>
      <c r="C18" s="67"/>
      <c r="D18" s="23"/>
      <c r="E18" s="16">
        <f t="shared" si="0"/>
        <v>0</v>
      </c>
      <c r="F18" s="12"/>
    </row>
    <row r="19" spans="2:6" ht="15" hidden="1" customHeight="1">
      <c r="B19" s="37">
        <v>15</v>
      </c>
      <c r="C19" s="68"/>
      <c r="D19" s="23"/>
      <c r="E19" s="16">
        <f t="shared" si="0"/>
        <v>0</v>
      </c>
      <c r="F19" s="12"/>
    </row>
    <row r="20" spans="2:6" ht="15" customHeight="1">
      <c r="B20" s="13"/>
      <c r="C20" s="69" t="s">
        <v>56</v>
      </c>
      <c r="D20" s="25">
        <v>386</v>
      </c>
      <c r="E20" s="16">
        <f t="shared" si="0"/>
        <v>23.1</v>
      </c>
      <c r="F20" s="12"/>
    </row>
    <row r="21" spans="2:6" ht="15" customHeight="1" thickBot="1">
      <c r="B21" s="14"/>
      <c r="C21" s="63" t="s">
        <v>40</v>
      </c>
      <c r="D21" s="65">
        <f>SUM(D5:D20)</f>
        <v>1672</v>
      </c>
      <c r="E21" s="18">
        <v>100</v>
      </c>
      <c r="F21" s="12"/>
    </row>
    <row r="22" spans="2:6" ht="4.5" customHeight="1">
      <c r="B22" s="10"/>
      <c r="C22" s="8"/>
      <c r="D22" s="9"/>
      <c r="E22" s="8"/>
    </row>
    <row r="23" spans="2:6">
      <c r="B23" s="20" t="s">
        <v>6</v>
      </c>
    </row>
    <row r="24" spans="2:6">
      <c r="B24" s="21" t="s">
        <v>148</v>
      </c>
    </row>
    <row r="27" spans="2:6">
      <c r="C27" s="36"/>
    </row>
    <row r="28" spans="2:6">
      <c r="C28" s="36" t="s">
        <v>66</v>
      </c>
    </row>
    <row r="29" spans="2:6">
      <c r="C29" s="36" t="s">
        <v>64</v>
      </c>
    </row>
    <row r="39" spans="3:3">
      <c r="C39" s="11"/>
    </row>
  </sheetData>
  <mergeCells count="1">
    <mergeCell ref="B1:E1"/>
  </mergeCells>
  <phoneticPr fontId="5"/>
  <pageMargins left="0.51181102362204722" right="0.51181102362204722" top="0.51181102362204722" bottom="0.51181102362204722" header="0.51181102362204722" footer="0.51181102362204722"/>
  <pageSetup paperSize="9" scale="8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F39"/>
  <sheetViews>
    <sheetView showGridLines="0" defaultGridColor="0" colorId="22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1" customWidth="1"/>
    <col min="2" max="2" width="9.69921875" style="1" customWidth="1"/>
    <col min="3" max="3" width="56.59765625" style="1" customWidth="1"/>
    <col min="4" max="5" width="10.296875" style="1" customWidth="1"/>
    <col min="6" max="16384" width="8.59765625" style="1"/>
  </cols>
  <sheetData>
    <row r="1" spans="2:6" ht="23.4">
      <c r="B1" s="156" t="s">
        <v>7</v>
      </c>
      <c r="C1" s="156"/>
      <c r="D1" s="156"/>
      <c r="E1" s="156"/>
    </row>
    <row r="2" spans="2:6">
      <c r="C2" s="8"/>
      <c r="E2" s="2" t="s">
        <v>4</v>
      </c>
    </row>
    <row r="3" spans="2:6" ht="4.5" customHeight="1" thickBot="1">
      <c r="B3" s="3"/>
      <c r="C3" s="3"/>
      <c r="D3" s="3"/>
      <c r="E3" s="3"/>
    </row>
    <row r="4" spans="2:6" ht="15" customHeight="1">
      <c r="B4" s="4" t="s">
        <v>2</v>
      </c>
      <c r="C4" s="6" t="s">
        <v>0</v>
      </c>
      <c r="D4" s="5" t="s">
        <v>3</v>
      </c>
      <c r="E4" s="5" t="s">
        <v>1</v>
      </c>
    </row>
    <row r="5" spans="2:6" s="7" customFormat="1" ht="15" customHeight="1">
      <c r="B5" s="15">
        <v>1</v>
      </c>
      <c r="C5" s="26" t="s">
        <v>17</v>
      </c>
      <c r="D5" s="28">
        <v>431</v>
      </c>
      <c r="E5" s="16">
        <f>ROUND(D5/$D$21*100,1)</f>
        <v>27.6</v>
      </c>
      <c r="F5" s="12"/>
    </row>
    <row r="6" spans="2:6" s="7" customFormat="1" ht="15" customHeight="1">
      <c r="B6" s="15">
        <v>2</v>
      </c>
      <c r="C6" s="29" t="s">
        <v>9</v>
      </c>
      <c r="D6" s="27">
        <v>302</v>
      </c>
      <c r="E6" s="16">
        <f>ROUND(D6/$D$21*100,1)</f>
        <v>19.3</v>
      </c>
      <c r="F6" s="12"/>
    </row>
    <row r="7" spans="2:6" s="7" customFormat="1" ht="15" customHeight="1">
      <c r="B7" s="15">
        <v>3</v>
      </c>
      <c r="C7" s="29" t="s">
        <v>10</v>
      </c>
      <c r="D7" s="27">
        <v>116</v>
      </c>
      <c r="E7" s="16">
        <f t="shared" ref="E7:E19" si="0">ROUND(D7/$D$21*100,1)</f>
        <v>7.4</v>
      </c>
      <c r="F7" s="12"/>
    </row>
    <row r="8" spans="2:6" s="7" customFormat="1" ht="15" customHeight="1">
      <c r="B8" s="15">
        <v>4</v>
      </c>
      <c r="C8" s="29" t="s">
        <v>18</v>
      </c>
      <c r="D8" s="27">
        <v>111</v>
      </c>
      <c r="E8" s="16">
        <f t="shared" si="0"/>
        <v>7.1</v>
      </c>
      <c r="F8" s="12"/>
    </row>
    <row r="9" spans="2:6" s="7" customFormat="1" ht="15" customHeight="1">
      <c r="B9" s="15">
        <v>5</v>
      </c>
      <c r="C9" s="29" t="s">
        <v>11</v>
      </c>
      <c r="D9" s="27">
        <v>98</v>
      </c>
      <c r="E9" s="16">
        <f t="shared" si="0"/>
        <v>6.3</v>
      </c>
      <c r="F9" s="12"/>
    </row>
    <row r="10" spans="2:6" s="7" customFormat="1" ht="15" customHeight="1">
      <c r="B10" s="15">
        <v>6</v>
      </c>
      <c r="C10" s="29" t="s">
        <v>12</v>
      </c>
      <c r="D10" s="27">
        <v>80</v>
      </c>
      <c r="E10" s="16">
        <f t="shared" si="0"/>
        <v>5.0999999999999996</v>
      </c>
      <c r="F10" s="12"/>
    </row>
    <row r="11" spans="2:6" ht="15" customHeight="1">
      <c r="B11" s="15">
        <v>7</v>
      </c>
      <c r="C11" s="29" t="s">
        <v>13</v>
      </c>
      <c r="D11" s="27">
        <v>42</v>
      </c>
      <c r="E11" s="16">
        <f t="shared" si="0"/>
        <v>2.7</v>
      </c>
      <c r="F11" s="12"/>
    </row>
    <row r="12" spans="2:6" s="7" customFormat="1" ht="15" customHeight="1">
      <c r="B12" s="15">
        <v>8</v>
      </c>
      <c r="C12" s="29" t="s">
        <v>14</v>
      </c>
      <c r="D12" s="27">
        <v>42</v>
      </c>
      <c r="E12" s="16">
        <f t="shared" si="0"/>
        <v>2.7</v>
      </c>
      <c r="F12" s="12"/>
    </row>
    <row r="13" spans="2:6" s="7" customFormat="1" ht="15" customHeight="1">
      <c r="B13" s="15">
        <v>9</v>
      </c>
      <c r="C13" s="29" t="s">
        <v>15</v>
      </c>
      <c r="D13" s="27">
        <v>38</v>
      </c>
      <c r="E13" s="16">
        <f t="shared" si="0"/>
        <v>2.4</v>
      </c>
      <c r="F13" s="12"/>
    </row>
    <row r="14" spans="2:6" s="7" customFormat="1" ht="15" customHeight="1">
      <c r="B14" s="15">
        <v>10</v>
      </c>
      <c r="C14" s="29" t="s">
        <v>16</v>
      </c>
      <c r="D14" s="27">
        <v>36</v>
      </c>
      <c r="E14" s="16">
        <f t="shared" si="0"/>
        <v>2.2999999999999998</v>
      </c>
      <c r="F14" s="12"/>
    </row>
    <row r="15" spans="2:6" ht="15" hidden="1" customHeight="1">
      <c r="B15" s="15">
        <v>11</v>
      </c>
      <c r="C15" s="30"/>
      <c r="D15" s="23"/>
      <c r="E15" s="16">
        <f t="shared" si="0"/>
        <v>0</v>
      </c>
      <c r="F15" s="12"/>
    </row>
    <row r="16" spans="2:6" ht="15" hidden="1" customHeight="1">
      <c r="B16" s="15">
        <v>12</v>
      </c>
      <c r="C16" s="30"/>
      <c r="D16" s="23"/>
      <c r="E16" s="16">
        <f t="shared" si="0"/>
        <v>0</v>
      </c>
      <c r="F16" s="12"/>
    </row>
    <row r="17" spans="2:6" s="7" customFormat="1" ht="15" hidden="1" customHeight="1">
      <c r="B17" s="15">
        <v>13</v>
      </c>
      <c r="C17" s="31"/>
      <c r="D17" s="22"/>
      <c r="E17" s="16">
        <f t="shared" si="0"/>
        <v>0</v>
      </c>
      <c r="F17" s="12"/>
    </row>
    <row r="18" spans="2:6" s="8" customFormat="1" ht="15" hidden="1" customHeight="1">
      <c r="B18" s="15">
        <v>14</v>
      </c>
      <c r="C18" s="31"/>
      <c r="D18" s="23"/>
      <c r="E18" s="16">
        <f t="shared" si="0"/>
        <v>0</v>
      </c>
      <c r="F18" s="12"/>
    </row>
    <row r="19" spans="2:6" ht="15" hidden="1" customHeight="1">
      <c r="B19" s="15">
        <v>15</v>
      </c>
      <c r="C19" s="31"/>
      <c r="D19" s="23"/>
      <c r="E19" s="16">
        <f t="shared" si="0"/>
        <v>0</v>
      </c>
      <c r="F19" s="12"/>
    </row>
    <row r="20" spans="2:6" ht="15" customHeight="1">
      <c r="B20" s="13"/>
      <c r="C20" s="24" t="s">
        <v>8</v>
      </c>
      <c r="D20" s="25">
        <v>267</v>
      </c>
      <c r="E20" s="16">
        <f>ROUND(D20/$D$21*100,1)</f>
        <v>17.100000000000001</v>
      </c>
      <c r="F20" s="12"/>
    </row>
    <row r="21" spans="2:6" ht="15" customHeight="1" thickBot="1">
      <c r="B21" s="14"/>
      <c r="C21" s="19" t="s">
        <v>5</v>
      </c>
      <c r="D21" s="17">
        <f>SUM(D5:D20)</f>
        <v>1563</v>
      </c>
      <c r="E21" s="18">
        <v>100</v>
      </c>
      <c r="F21" s="12"/>
    </row>
    <row r="22" spans="2:6" ht="4.5" customHeight="1">
      <c r="B22" s="10"/>
      <c r="C22" s="8"/>
      <c r="D22" s="9"/>
      <c r="E22" s="8"/>
    </row>
    <row r="23" spans="2:6">
      <c r="B23" s="20" t="s">
        <v>6</v>
      </c>
    </row>
    <row r="24" spans="2:6">
      <c r="B24" s="21" t="s">
        <v>148</v>
      </c>
    </row>
    <row r="39" spans="3:3">
      <c r="C39" s="11"/>
    </row>
  </sheetData>
  <mergeCells count="1">
    <mergeCell ref="B1:E1"/>
  </mergeCells>
  <phoneticPr fontId="5"/>
  <pageMargins left="0.51181102362204722" right="0.51181102362204722" top="0.51181102362204722" bottom="0.51181102362204722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L24"/>
  <sheetViews>
    <sheetView showGridLines="0" tabSelected="1" zoomScaleNormal="100" zoomScaleSheetLayoutView="11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43" customWidth="1"/>
    <col min="2" max="2" width="9.69921875" style="43" customWidth="1"/>
    <col min="3" max="3" width="56.59765625" style="43" customWidth="1"/>
    <col min="4" max="5" width="10.296875" style="43" customWidth="1"/>
    <col min="6" max="16384" width="8.59765625" style="43"/>
  </cols>
  <sheetData>
    <row r="1" spans="2:12" ht="23.4">
      <c r="B1" s="154" t="s">
        <v>7</v>
      </c>
      <c r="C1" s="154"/>
      <c r="D1" s="154"/>
      <c r="E1" s="154"/>
    </row>
    <row r="2" spans="2:12">
      <c r="C2" s="44"/>
      <c r="D2" s="36"/>
      <c r="E2" s="122" t="s">
        <v>147</v>
      </c>
    </row>
    <row r="3" spans="2:12" ht="4.5" customHeight="1" thickBot="1">
      <c r="B3" s="46"/>
      <c r="C3" s="46"/>
      <c r="D3" s="123"/>
      <c r="E3" s="123"/>
    </row>
    <row r="4" spans="2:12" ht="15" customHeight="1">
      <c r="B4" s="47" t="s">
        <v>2</v>
      </c>
      <c r="C4" s="75" t="s">
        <v>0</v>
      </c>
      <c r="D4" s="124" t="s">
        <v>3</v>
      </c>
      <c r="E4" s="125" t="s">
        <v>1</v>
      </c>
    </row>
    <row r="5" spans="2:12" s="53" customFormat="1" ht="15" customHeight="1">
      <c r="B5" s="77">
        <v>1</v>
      </c>
      <c r="C5" s="110" t="s">
        <v>128</v>
      </c>
      <c r="D5" s="120">
        <v>158</v>
      </c>
      <c r="E5" s="16">
        <f>ROUND(D5/$D$21*100,1)</f>
        <v>27.2</v>
      </c>
      <c r="F5" s="52"/>
      <c r="I5" s="43"/>
      <c r="J5" s="43"/>
      <c r="K5" s="43"/>
      <c r="L5" s="43"/>
    </row>
    <row r="6" spans="2:12" s="53" customFormat="1" ht="15" customHeight="1">
      <c r="B6" s="78">
        <v>2</v>
      </c>
      <c r="C6" s="111" t="s">
        <v>141</v>
      </c>
      <c r="D6" s="120">
        <v>22</v>
      </c>
      <c r="E6" s="16">
        <f>ROUND(D6/$D$21*100,1)</f>
        <v>3.8</v>
      </c>
      <c r="F6" s="52"/>
      <c r="I6" s="43"/>
      <c r="J6" s="43"/>
      <c r="K6" s="43"/>
      <c r="L6" s="43"/>
    </row>
    <row r="7" spans="2:12" s="53" customFormat="1" ht="15" customHeight="1">
      <c r="B7" s="78">
        <v>3</v>
      </c>
      <c r="C7" s="111" t="s">
        <v>133</v>
      </c>
      <c r="D7" s="120">
        <v>75</v>
      </c>
      <c r="E7" s="16">
        <f>ROUND(D7/$D$21*100,1)</f>
        <v>12.9</v>
      </c>
      <c r="F7" s="106"/>
      <c r="I7" s="43"/>
      <c r="J7" s="43"/>
      <c r="K7" s="43"/>
      <c r="L7" s="43"/>
    </row>
    <row r="8" spans="2:12" s="53" customFormat="1" ht="15" customHeight="1">
      <c r="B8" s="78">
        <v>4</v>
      </c>
      <c r="C8" s="111" t="s">
        <v>129</v>
      </c>
      <c r="D8" s="120">
        <v>39</v>
      </c>
      <c r="E8" s="16">
        <f t="shared" ref="E8:E19" si="0">ROUND(D8/$D$21*100,1)</f>
        <v>6.7</v>
      </c>
      <c r="F8" s="106"/>
      <c r="I8" s="43"/>
      <c r="J8" s="43"/>
      <c r="K8" s="43"/>
      <c r="L8" s="43"/>
    </row>
    <row r="9" spans="2:12" s="53" customFormat="1" ht="15" customHeight="1">
      <c r="B9" s="78">
        <v>5</v>
      </c>
      <c r="C9" s="111" t="s">
        <v>134</v>
      </c>
      <c r="D9" s="120">
        <v>49</v>
      </c>
      <c r="E9" s="16">
        <f t="shared" si="0"/>
        <v>8.4</v>
      </c>
      <c r="F9" s="106"/>
      <c r="I9" s="43"/>
      <c r="J9" s="43"/>
      <c r="K9" s="43"/>
      <c r="L9" s="43"/>
    </row>
    <row r="10" spans="2:12" s="53" customFormat="1" ht="15" customHeight="1">
      <c r="B10" s="78">
        <v>6</v>
      </c>
      <c r="C10" s="111" t="s">
        <v>132</v>
      </c>
      <c r="D10" s="120">
        <v>40</v>
      </c>
      <c r="E10" s="16">
        <f t="shared" si="0"/>
        <v>6.9</v>
      </c>
      <c r="F10" s="106"/>
    </row>
    <row r="11" spans="2:12" ht="15" customHeight="1">
      <c r="B11" s="78">
        <v>7</v>
      </c>
      <c r="C11" s="111" t="s">
        <v>131</v>
      </c>
      <c r="D11" s="120">
        <v>10</v>
      </c>
      <c r="E11" s="16">
        <f t="shared" si="0"/>
        <v>1.7</v>
      </c>
      <c r="F11" s="52"/>
    </row>
    <row r="12" spans="2:12" s="53" customFormat="1" ht="15" customHeight="1">
      <c r="B12" s="78">
        <v>8</v>
      </c>
      <c r="C12" s="111" t="s">
        <v>130</v>
      </c>
      <c r="D12" s="120">
        <v>32</v>
      </c>
      <c r="E12" s="16">
        <f t="shared" si="0"/>
        <v>5.5</v>
      </c>
      <c r="F12" s="106"/>
      <c r="G12" s="96"/>
    </row>
    <row r="13" spans="2:12" s="53" customFormat="1" ht="15" customHeight="1">
      <c r="B13" s="78">
        <v>9</v>
      </c>
      <c r="C13" s="121" t="s">
        <v>144</v>
      </c>
      <c r="D13" s="120">
        <v>25</v>
      </c>
      <c r="E13" s="16">
        <f t="shared" si="0"/>
        <v>4.3</v>
      </c>
      <c r="F13" s="106"/>
      <c r="J13" s="96"/>
    </row>
    <row r="14" spans="2:12" ht="14.4">
      <c r="B14" s="78">
        <v>10</v>
      </c>
      <c r="C14" s="111" t="s">
        <v>143</v>
      </c>
      <c r="D14" s="120">
        <v>2</v>
      </c>
      <c r="E14" s="16">
        <f t="shared" si="0"/>
        <v>0.3</v>
      </c>
      <c r="F14" s="53"/>
    </row>
    <row r="15" spans="2:12" ht="15" hidden="1" customHeight="1">
      <c r="B15" s="78">
        <v>11</v>
      </c>
      <c r="C15" s="114"/>
      <c r="D15" s="104"/>
      <c r="E15" s="16">
        <f t="shared" si="0"/>
        <v>0</v>
      </c>
      <c r="F15" s="52"/>
    </row>
    <row r="16" spans="2:12" ht="15" hidden="1" customHeight="1">
      <c r="B16" s="78">
        <v>12</v>
      </c>
      <c r="C16" s="114"/>
      <c r="D16" s="104"/>
      <c r="E16" s="16">
        <f t="shared" si="0"/>
        <v>0</v>
      </c>
      <c r="F16" s="52"/>
    </row>
    <row r="17" spans="2:6" s="53" customFormat="1" ht="15" hidden="1" customHeight="1">
      <c r="B17" s="78">
        <v>13</v>
      </c>
      <c r="C17" s="115"/>
      <c r="D17" s="104"/>
      <c r="E17" s="16">
        <f t="shared" si="0"/>
        <v>0</v>
      </c>
      <c r="F17" s="52"/>
    </row>
    <row r="18" spans="2:6" s="44" customFormat="1" ht="15" hidden="1" customHeight="1">
      <c r="B18" s="78">
        <v>14</v>
      </c>
      <c r="C18" s="115"/>
      <c r="D18" s="104"/>
      <c r="E18" s="16">
        <f t="shared" si="0"/>
        <v>0</v>
      </c>
      <c r="F18" s="52"/>
    </row>
    <row r="19" spans="2:6" ht="15" hidden="1" customHeight="1">
      <c r="B19" s="78">
        <v>15</v>
      </c>
      <c r="C19" s="115"/>
      <c r="D19" s="105"/>
      <c r="E19" s="16">
        <f t="shared" si="0"/>
        <v>0</v>
      </c>
      <c r="F19" s="52"/>
    </row>
    <row r="20" spans="2:6" ht="15" customHeight="1">
      <c r="B20" s="79"/>
      <c r="C20" s="69" t="s">
        <v>78</v>
      </c>
      <c r="D20" s="40">
        <v>129</v>
      </c>
      <c r="E20" s="16">
        <f>ROUNDUP(D20/$D$21*100,1)</f>
        <v>22.3</v>
      </c>
      <c r="F20" s="52"/>
    </row>
    <row r="21" spans="2:6" ht="15" customHeight="1" thickBot="1">
      <c r="B21" s="72"/>
      <c r="C21" s="116" t="s">
        <v>5</v>
      </c>
      <c r="D21" s="117">
        <f>SUM(D5:D20)</f>
        <v>581</v>
      </c>
      <c r="E21" s="118">
        <f>SUM(E5:E20)</f>
        <v>100</v>
      </c>
      <c r="F21" s="52"/>
    </row>
    <row r="22" spans="2:6" ht="7.5" customHeight="1">
      <c r="B22" s="59"/>
      <c r="C22" s="44"/>
      <c r="D22" s="23"/>
      <c r="E22" s="44"/>
    </row>
    <row r="23" spans="2:6">
      <c r="B23" s="60" t="s">
        <v>77</v>
      </c>
    </row>
    <row r="24" spans="2:6">
      <c r="B24" s="61" t="s">
        <v>148</v>
      </c>
    </row>
  </sheetData>
  <mergeCells count="1">
    <mergeCell ref="B1:E1"/>
  </mergeCells>
  <phoneticPr fontId="13"/>
  <pageMargins left="0.75" right="0.75" top="1" bottom="1" header="0.51200000000000001" footer="0.51200000000000001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F39"/>
  <sheetViews>
    <sheetView showGridLines="0" defaultGridColor="0" colorId="22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43" customWidth="1"/>
    <col min="2" max="2" width="9.69921875" style="43" customWidth="1"/>
    <col min="3" max="3" width="56.59765625" style="43" customWidth="1"/>
    <col min="4" max="5" width="10.296875" style="43" customWidth="1"/>
    <col min="6" max="16384" width="8.59765625" style="43"/>
  </cols>
  <sheetData>
    <row r="1" spans="2:6" ht="23.4">
      <c r="B1" s="154" t="s">
        <v>43</v>
      </c>
      <c r="C1" s="154"/>
      <c r="D1" s="154"/>
      <c r="E1" s="154"/>
    </row>
    <row r="2" spans="2:6">
      <c r="C2" s="44"/>
      <c r="E2" s="45" t="s">
        <v>47</v>
      </c>
    </row>
    <row r="3" spans="2:6" ht="4.5" customHeight="1" thickBot="1">
      <c r="B3" s="46"/>
      <c r="C3" s="46"/>
      <c r="D3" s="46"/>
      <c r="E3" s="46"/>
    </row>
    <row r="4" spans="2:6" ht="15" customHeight="1">
      <c r="B4" s="47" t="s">
        <v>48</v>
      </c>
      <c r="C4" s="48" t="s">
        <v>0</v>
      </c>
      <c r="D4" s="49" t="s">
        <v>49</v>
      </c>
      <c r="E4" s="49" t="s">
        <v>50</v>
      </c>
    </row>
    <row r="5" spans="2:6" s="53" customFormat="1" ht="15" customHeight="1">
      <c r="B5" s="50">
        <v>1</v>
      </c>
      <c r="C5" s="51" t="s">
        <v>19</v>
      </c>
      <c r="D5" s="22">
        <v>341</v>
      </c>
      <c r="E5" s="52">
        <f>ROUND(D5/1785*100,1)</f>
        <v>19.100000000000001</v>
      </c>
      <c r="F5" s="52"/>
    </row>
    <row r="6" spans="2:6" s="53" customFormat="1" ht="15" customHeight="1">
      <c r="B6" s="50">
        <v>2</v>
      </c>
      <c r="C6" s="31" t="s">
        <v>20</v>
      </c>
      <c r="D6" s="22">
        <v>251</v>
      </c>
      <c r="E6" s="52">
        <f t="shared" ref="E6:E19" si="0">ROUND(D6/1785*100,2)</f>
        <v>14.06</v>
      </c>
      <c r="F6" s="52"/>
    </row>
    <row r="7" spans="2:6" s="53" customFormat="1" ht="15" customHeight="1">
      <c r="B7" s="50">
        <v>3</v>
      </c>
      <c r="C7" s="31" t="s">
        <v>22</v>
      </c>
      <c r="D7" s="22">
        <v>170</v>
      </c>
      <c r="E7" s="52">
        <f t="shared" si="0"/>
        <v>9.52</v>
      </c>
      <c r="F7" s="52"/>
    </row>
    <row r="8" spans="2:6" s="53" customFormat="1" ht="15" customHeight="1">
      <c r="B8" s="50">
        <v>4</v>
      </c>
      <c r="C8" s="31" t="s">
        <v>25</v>
      </c>
      <c r="D8" s="22">
        <v>123</v>
      </c>
      <c r="E8" s="52">
        <f t="shared" si="0"/>
        <v>6.89</v>
      </c>
      <c r="F8" s="52"/>
    </row>
    <row r="9" spans="2:6" s="53" customFormat="1" ht="15" customHeight="1">
      <c r="B9" s="50">
        <v>5</v>
      </c>
      <c r="C9" s="31" t="s">
        <v>24</v>
      </c>
      <c r="D9" s="22">
        <v>114</v>
      </c>
      <c r="E9" s="52">
        <f t="shared" si="0"/>
        <v>6.39</v>
      </c>
      <c r="F9" s="52"/>
    </row>
    <row r="10" spans="2:6" s="53" customFormat="1" ht="15" customHeight="1">
      <c r="B10" s="50">
        <v>6</v>
      </c>
      <c r="C10" s="31" t="s">
        <v>23</v>
      </c>
      <c r="D10" s="22">
        <v>111</v>
      </c>
      <c r="E10" s="52">
        <f t="shared" si="0"/>
        <v>6.22</v>
      </c>
      <c r="F10" s="52"/>
    </row>
    <row r="11" spans="2:6" ht="15" customHeight="1">
      <c r="B11" s="50">
        <v>7</v>
      </c>
      <c r="C11" s="31" t="s">
        <v>30</v>
      </c>
      <c r="D11" s="23">
        <v>107</v>
      </c>
      <c r="E11" s="52">
        <f t="shared" si="0"/>
        <v>5.99</v>
      </c>
      <c r="F11" s="52"/>
    </row>
    <row r="12" spans="2:6" s="53" customFormat="1" ht="15" customHeight="1">
      <c r="B12" s="50">
        <v>8</v>
      </c>
      <c r="C12" s="31" t="s">
        <v>21</v>
      </c>
      <c r="D12" s="22">
        <v>80</v>
      </c>
      <c r="E12" s="52">
        <f t="shared" si="0"/>
        <v>4.4800000000000004</v>
      </c>
      <c r="F12" s="52"/>
    </row>
    <row r="13" spans="2:6" s="53" customFormat="1" ht="15" customHeight="1">
      <c r="B13" s="50">
        <v>9</v>
      </c>
      <c r="C13" s="31" t="s">
        <v>26</v>
      </c>
      <c r="D13" s="22">
        <v>66</v>
      </c>
      <c r="E13" s="52">
        <f t="shared" si="0"/>
        <v>3.7</v>
      </c>
      <c r="F13" s="52"/>
    </row>
    <row r="14" spans="2:6" s="53" customFormat="1" ht="15" customHeight="1">
      <c r="B14" s="50">
        <v>10</v>
      </c>
      <c r="C14" s="31" t="s">
        <v>27</v>
      </c>
      <c r="D14" s="22">
        <v>61</v>
      </c>
      <c r="E14" s="52">
        <f t="shared" si="0"/>
        <v>3.42</v>
      </c>
      <c r="F14" s="52"/>
    </row>
    <row r="15" spans="2:6" ht="15" customHeight="1">
      <c r="B15" s="50">
        <v>11</v>
      </c>
      <c r="C15" s="43" t="s">
        <v>31</v>
      </c>
      <c r="D15" s="23">
        <v>50</v>
      </c>
      <c r="E15" s="52">
        <f t="shared" si="0"/>
        <v>2.8</v>
      </c>
      <c r="F15" s="52"/>
    </row>
    <row r="16" spans="2:6" ht="15" customHeight="1">
      <c r="B16" s="50">
        <v>12</v>
      </c>
      <c r="C16" s="43" t="s">
        <v>44</v>
      </c>
      <c r="D16" s="23">
        <v>39</v>
      </c>
      <c r="E16" s="52">
        <f t="shared" si="0"/>
        <v>2.1800000000000002</v>
      </c>
      <c r="F16" s="52"/>
    </row>
    <row r="17" spans="2:6" s="53" customFormat="1" ht="15" customHeight="1">
      <c r="B17" s="50">
        <v>13</v>
      </c>
      <c r="C17" s="44" t="s">
        <v>45</v>
      </c>
      <c r="D17" s="22">
        <v>37</v>
      </c>
      <c r="E17" s="52">
        <f t="shared" si="0"/>
        <v>2.0699999999999998</v>
      </c>
      <c r="F17" s="52"/>
    </row>
    <row r="18" spans="2:6" s="44" customFormat="1" ht="15" customHeight="1">
      <c r="B18" s="50">
        <v>14</v>
      </c>
      <c r="C18" s="44" t="s">
        <v>29</v>
      </c>
      <c r="D18" s="23">
        <v>34</v>
      </c>
      <c r="E18" s="52">
        <f t="shared" si="0"/>
        <v>1.9</v>
      </c>
      <c r="F18" s="52"/>
    </row>
    <row r="19" spans="2:6" ht="15" customHeight="1">
      <c r="B19" s="50">
        <v>15</v>
      </c>
      <c r="C19" s="44" t="s">
        <v>46</v>
      </c>
      <c r="D19" s="23">
        <v>28</v>
      </c>
      <c r="E19" s="52">
        <f t="shared" si="0"/>
        <v>1.57</v>
      </c>
      <c r="F19" s="52"/>
    </row>
    <row r="20" spans="2:6" ht="15" customHeight="1">
      <c r="B20" s="54"/>
      <c r="C20" s="24" t="s">
        <v>8</v>
      </c>
      <c r="D20" s="25">
        <v>173</v>
      </c>
      <c r="E20" s="52">
        <v>9.6</v>
      </c>
      <c r="F20" s="52"/>
    </row>
    <row r="21" spans="2:6" ht="15" customHeight="1" thickBot="1">
      <c r="B21" s="55"/>
      <c r="C21" s="56" t="s">
        <v>51</v>
      </c>
      <c r="D21" s="57">
        <f>SUM(D5:D20)</f>
        <v>1785</v>
      </c>
      <c r="E21" s="58">
        <v>100</v>
      </c>
      <c r="F21" s="52"/>
    </row>
    <row r="22" spans="2:6" ht="4.5" customHeight="1">
      <c r="B22" s="59"/>
      <c r="C22" s="44"/>
      <c r="D22" s="23"/>
      <c r="E22" s="44"/>
    </row>
    <row r="23" spans="2:6">
      <c r="B23" s="60" t="s">
        <v>6</v>
      </c>
    </row>
    <row r="24" spans="2:6">
      <c r="B24" s="61" t="s">
        <v>149</v>
      </c>
    </row>
    <row r="39" spans="3:3">
      <c r="C39" s="44"/>
    </row>
  </sheetData>
  <mergeCells count="1">
    <mergeCell ref="B1:E1"/>
  </mergeCells>
  <phoneticPr fontId="5"/>
  <pageMargins left="0.51181102362204722" right="0.51181102362204722" top="0.51181102362204722" bottom="0.51181102362204722" header="0.51181102362204722" footer="0.51181102362204722"/>
  <pageSetup paperSize="9" scale="8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F40"/>
  <sheetViews>
    <sheetView showGridLines="0" defaultGridColor="0" colorId="22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1" customWidth="1"/>
    <col min="2" max="2" width="9.69921875" style="1" customWidth="1"/>
    <col min="3" max="3" width="53.296875" style="1" customWidth="1"/>
    <col min="4" max="5" width="10.296875" style="1" customWidth="1"/>
    <col min="6" max="16384" width="8.59765625" style="1"/>
  </cols>
  <sheetData>
    <row r="1" spans="2:6" ht="23.4">
      <c r="B1" s="156" t="s">
        <v>35</v>
      </c>
      <c r="C1" s="156"/>
      <c r="D1" s="156"/>
      <c r="E1" s="156"/>
    </row>
    <row r="2" spans="2:6">
      <c r="C2" s="8"/>
      <c r="E2" s="2" t="s">
        <v>52</v>
      </c>
    </row>
    <row r="3" spans="2:6" ht="4.5" customHeight="1" thickBot="1">
      <c r="B3" s="3"/>
      <c r="C3" s="3"/>
      <c r="D3" s="3"/>
      <c r="E3" s="3"/>
    </row>
    <row r="4" spans="2:6" ht="15" customHeight="1">
      <c r="B4" s="4" t="s">
        <v>36</v>
      </c>
      <c r="C4" s="6" t="s">
        <v>0</v>
      </c>
      <c r="D4" s="5" t="s">
        <v>37</v>
      </c>
      <c r="E4" s="5" t="s">
        <v>38</v>
      </c>
    </row>
    <row r="5" spans="2:6" s="7" customFormat="1" ht="15" customHeight="1">
      <c r="B5" s="15">
        <v>1</v>
      </c>
      <c r="C5" s="32" t="s">
        <v>19</v>
      </c>
      <c r="D5" s="33">
        <v>318</v>
      </c>
      <c r="E5" s="16">
        <f t="shared" ref="E5:E20" si="0">ROUND(D5/1801*100,0)</f>
        <v>18</v>
      </c>
      <c r="F5" s="12"/>
    </row>
    <row r="6" spans="2:6" s="7" customFormat="1" ht="15" customHeight="1">
      <c r="B6" s="15">
        <v>2</v>
      </c>
      <c r="C6" s="34" t="s">
        <v>20</v>
      </c>
      <c r="D6" s="33">
        <v>220</v>
      </c>
      <c r="E6" s="16">
        <f t="shared" si="0"/>
        <v>12</v>
      </c>
      <c r="F6" s="12"/>
    </row>
    <row r="7" spans="2:6" s="7" customFormat="1" ht="15" customHeight="1">
      <c r="B7" s="15">
        <v>3</v>
      </c>
      <c r="C7" s="34" t="s">
        <v>21</v>
      </c>
      <c r="D7" s="33">
        <v>149</v>
      </c>
      <c r="E7" s="16">
        <f t="shared" si="0"/>
        <v>8</v>
      </c>
      <c r="F7" s="12"/>
    </row>
    <row r="8" spans="2:6" s="7" customFormat="1" ht="15" customHeight="1">
      <c r="B8" s="15">
        <v>4</v>
      </c>
      <c r="C8" s="34" t="s">
        <v>22</v>
      </c>
      <c r="D8" s="33">
        <v>143</v>
      </c>
      <c r="E8" s="16">
        <f t="shared" si="0"/>
        <v>8</v>
      </c>
      <c r="F8" s="12"/>
    </row>
    <row r="9" spans="2:6" s="7" customFormat="1" ht="15" customHeight="1">
      <c r="B9" s="15">
        <v>5</v>
      </c>
      <c r="C9" s="34" t="s">
        <v>23</v>
      </c>
      <c r="D9" s="33">
        <v>129</v>
      </c>
      <c r="E9" s="16">
        <f t="shared" si="0"/>
        <v>7</v>
      </c>
      <c r="F9" s="12"/>
    </row>
    <row r="10" spans="2:6" s="7" customFormat="1" ht="15" customHeight="1">
      <c r="B10" s="15">
        <v>6</v>
      </c>
      <c r="C10" s="34" t="s">
        <v>24</v>
      </c>
      <c r="D10" s="33">
        <v>105</v>
      </c>
      <c r="E10" s="16">
        <f t="shared" si="0"/>
        <v>6</v>
      </c>
      <c r="F10" s="12"/>
    </row>
    <row r="11" spans="2:6" s="7" customFormat="1" ht="15" customHeight="1">
      <c r="B11" s="15">
        <v>7</v>
      </c>
      <c r="C11" s="34" t="s">
        <v>25</v>
      </c>
      <c r="D11" s="33">
        <v>81</v>
      </c>
      <c r="E11" s="16">
        <f t="shared" si="0"/>
        <v>4</v>
      </c>
      <c r="F11" s="12"/>
    </row>
    <row r="12" spans="2:6" s="7" customFormat="1" ht="15" customHeight="1">
      <c r="B12" s="15">
        <v>8</v>
      </c>
      <c r="C12" s="34" t="s">
        <v>26</v>
      </c>
      <c r="D12" s="33">
        <v>65</v>
      </c>
      <c r="E12" s="16">
        <f t="shared" si="0"/>
        <v>4</v>
      </c>
      <c r="F12" s="12"/>
    </row>
    <row r="13" spans="2:6" s="7" customFormat="1" ht="15" customHeight="1">
      <c r="B13" s="15">
        <v>9</v>
      </c>
      <c r="C13" s="34" t="s">
        <v>27</v>
      </c>
      <c r="D13" s="33">
        <v>52</v>
      </c>
      <c r="E13" s="16">
        <f t="shared" si="0"/>
        <v>3</v>
      </c>
      <c r="F13" s="12"/>
    </row>
    <row r="14" spans="2:6" s="7" customFormat="1" ht="15" customHeight="1">
      <c r="B14" s="15">
        <v>10</v>
      </c>
      <c r="C14" s="11" t="s">
        <v>28</v>
      </c>
      <c r="D14" s="33">
        <v>50</v>
      </c>
      <c r="E14" s="16">
        <f t="shared" si="0"/>
        <v>3</v>
      </c>
      <c r="F14" s="12"/>
    </row>
    <row r="15" spans="2:6" s="8" customFormat="1" ht="15" customHeight="1">
      <c r="B15" s="15">
        <v>11</v>
      </c>
      <c r="C15" s="11" t="s">
        <v>29</v>
      </c>
      <c r="D15" s="35">
        <v>41</v>
      </c>
      <c r="E15" s="16">
        <f t="shared" si="0"/>
        <v>2</v>
      </c>
      <c r="F15" s="12"/>
    </row>
    <row r="16" spans="2:6" ht="15" customHeight="1">
      <c r="B16" s="15">
        <v>12</v>
      </c>
      <c r="C16" s="34" t="s">
        <v>30</v>
      </c>
      <c r="D16" s="35">
        <v>40</v>
      </c>
      <c r="E16" s="16">
        <f t="shared" si="0"/>
        <v>2</v>
      </c>
      <c r="F16" s="12"/>
    </row>
    <row r="17" spans="2:6" ht="15" customHeight="1">
      <c r="B17" s="15">
        <v>13</v>
      </c>
      <c r="C17" s="36" t="s">
        <v>31</v>
      </c>
      <c r="D17" s="35">
        <v>36</v>
      </c>
      <c r="E17" s="16">
        <f t="shared" si="0"/>
        <v>2</v>
      </c>
      <c r="F17" s="12"/>
    </row>
    <row r="18" spans="2:6" ht="15" customHeight="1">
      <c r="B18" s="15">
        <v>14</v>
      </c>
      <c r="C18" s="11" t="s">
        <v>32</v>
      </c>
      <c r="D18" s="35">
        <v>32</v>
      </c>
      <c r="E18" s="16">
        <f t="shared" si="0"/>
        <v>2</v>
      </c>
      <c r="F18" s="12"/>
    </row>
    <row r="19" spans="2:6" ht="15" customHeight="1">
      <c r="B19" s="15">
        <v>15</v>
      </c>
      <c r="C19" s="34" t="s">
        <v>33</v>
      </c>
      <c r="D19" s="35">
        <v>31</v>
      </c>
      <c r="E19" s="16">
        <f t="shared" si="0"/>
        <v>2</v>
      </c>
      <c r="F19" s="12"/>
    </row>
    <row r="20" spans="2:6" ht="15" customHeight="1">
      <c r="B20" s="37">
        <v>16</v>
      </c>
      <c r="C20" s="34" t="s">
        <v>34</v>
      </c>
      <c r="D20" s="35">
        <v>28</v>
      </c>
      <c r="E20" s="16">
        <f t="shared" si="0"/>
        <v>2</v>
      </c>
      <c r="F20" s="12"/>
    </row>
    <row r="21" spans="2:6" ht="15" customHeight="1">
      <c r="B21" s="38"/>
      <c r="C21" s="39" t="s">
        <v>39</v>
      </c>
      <c r="D21" s="40">
        <v>281</v>
      </c>
      <c r="E21" s="41">
        <v>15</v>
      </c>
      <c r="F21" s="12"/>
    </row>
    <row r="22" spans="2:6" ht="15" customHeight="1" thickBot="1">
      <c r="B22" s="42"/>
      <c r="C22" s="19" t="s">
        <v>40</v>
      </c>
      <c r="D22" s="17">
        <f>SUM(D5:D21)</f>
        <v>1801</v>
      </c>
      <c r="E22" s="18">
        <f>SUM(E5:E21)</f>
        <v>100</v>
      </c>
      <c r="F22" s="12"/>
    </row>
    <row r="23" spans="2:6" ht="4.5" customHeight="1">
      <c r="B23" s="10"/>
      <c r="C23" s="8"/>
      <c r="D23" s="9"/>
      <c r="E23" s="8"/>
    </row>
    <row r="24" spans="2:6">
      <c r="B24" s="20" t="s">
        <v>41</v>
      </c>
    </row>
    <row r="25" spans="2:6">
      <c r="B25" s="21" t="s">
        <v>42</v>
      </c>
    </row>
    <row r="40" spans="3:3">
      <c r="C40" s="11"/>
    </row>
  </sheetData>
  <mergeCells count="1">
    <mergeCell ref="B1:E1"/>
  </mergeCells>
  <phoneticPr fontId="5"/>
  <pageMargins left="0.51181102362204722" right="0.51181102362204722" top="0.51181102362204722" bottom="0.51181102362204722" header="0.51181102362204722" footer="0.51181102362204722"/>
  <pageSetup paperSize="9" scale="8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L24"/>
  <sheetViews>
    <sheetView showGridLines="0" zoomScaleNormal="100" zoomScaleSheetLayoutView="11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43" customWidth="1"/>
    <col min="2" max="2" width="9.69921875" style="43" customWidth="1"/>
    <col min="3" max="3" width="56.59765625" style="43" customWidth="1"/>
    <col min="4" max="5" width="10.296875" style="43" customWidth="1"/>
    <col min="6" max="16384" width="8.59765625" style="43"/>
  </cols>
  <sheetData>
    <row r="1" spans="2:12" ht="23.4">
      <c r="B1" s="154" t="s">
        <v>7</v>
      </c>
      <c r="C1" s="154"/>
      <c r="D1" s="154"/>
      <c r="E1" s="154"/>
    </row>
    <row r="2" spans="2:12">
      <c r="C2" s="44"/>
      <c r="E2" s="45" t="s">
        <v>146</v>
      </c>
    </row>
    <row r="3" spans="2:12" ht="4.5" customHeight="1" thickBot="1">
      <c r="B3" s="46"/>
      <c r="C3" s="46"/>
      <c r="D3" s="46"/>
      <c r="E3" s="46"/>
    </row>
    <row r="4" spans="2:12" ht="15" customHeight="1">
      <c r="B4" s="47" t="s">
        <v>2</v>
      </c>
      <c r="C4" s="75" t="s">
        <v>0</v>
      </c>
      <c r="D4" s="76" t="s">
        <v>3</v>
      </c>
      <c r="E4" s="49" t="s">
        <v>1</v>
      </c>
    </row>
    <row r="5" spans="2:12" s="53" customFormat="1" ht="15" customHeight="1">
      <c r="B5" s="77">
        <v>1</v>
      </c>
      <c r="C5" s="110" t="s">
        <v>128</v>
      </c>
      <c r="D5" s="120">
        <v>144</v>
      </c>
      <c r="E5" s="52">
        <f>ROUND(D5/$D$21*100,1)</f>
        <v>27.6</v>
      </c>
      <c r="F5" s="52"/>
      <c r="I5" s="43"/>
      <c r="J5" s="43"/>
      <c r="K5" s="43"/>
      <c r="L5" s="43"/>
    </row>
    <row r="6" spans="2:12" s="53" customFormat="1" ht="15" customHeight="1">
      <c r="B6" s="78">
        <v>2</v>
      </c>
      <c r="C6" s="111" t="s">
        <v>141</v>
      </c>
      <c r="D6" s="120">
        <v>18</v>
      </c>
      <c r="E6" s="52">
        <f>ROUND(D6/$D$21*100,1)</f>
        <v>3.5</v>
      </c>
      <c r="F6" s="52"/>
      <c r="I6" s="43"/>
      <c r="J6" s="43"/>
      <c r="K6" s="43"/>
      <c r="L6" s="43"/>
    </row>
    <row r="7" spans="2:12" s="53" customFormat="1" ht="15" customHeight="1">
      <c r="B7" s="78">
        <v>3</v>
      </c>
      <c r="C7" s="111" t="s">
        <v>133</v>
      </c>
      <c r="D7" s="120">
        <v>62</v>
      </c>
      <c r="E7" s="52">
        <f>ROUND(D7/$D$21*100,1)</f>
        <v>11.9</v>
      </c>
      <c r="F7" s="106"/>
      <c r="I7" s="43"/>
      <c r="J7" s="43"/>
      <c r="K7" s="43"/>
      <c r="L7" s="43"/>
    </row>
    <row r="8" spans="2:12" s="53" customFormat="1" ht="15" customHeight="1">
      <c r="B8" s="78">
        <v>4</v>
      </c>
      <c r="C8" s="111" t="s">
        <v>129</v>
      </c>
      <c r="D8" s="120">
        <v>36</v>
      </c>
      <c r="E8" s="52">
        <f t="shared" ref="E8:E19" si="0">ROUND(D8/$D$21*100,1)</f>
        <v>6.9</v>
      </c>
      <c r="F8" s="106"/>
      <c r="I8" s="43"/>
      <c r="J8" s="43"/>
      <c r="K8" s="43"/>
      <c r="L8" s="43"/>
    </row>
    <row r="9" spans="2:12" s="53" customFormat="1" ht="15" customHeight="1">
      <c r="B9" s="78">
        <v>5</v>
      </c>
      <c r="C9" s="111" t="s">
        <v>134</v>
      </c>
      <c r="D9" s="120">
        <v>21</v>
      </c>
      <c r="E9" s="52">
        <f t="shared" si="0"/>
        <v>4</v>
      </c>
      <c r="F9" s="106"/>
      <c r="I9" s="43"/>
      <c r="J9" s="43"/>
      <c r="K9" s="43"/>
      <c r="L9" s="43"/>
    </row>
    <row r="10" spans="2:12" s="53" customFormat="1" ht="15" customHeight="1">
      <c r="B10" s="78">
        <v>6</v>
      </c>
      <c r="C10" s="111" t="s">
        <v>132</v>
      </c>
      <c r="D10" s="120">
        <v>74</v>
      </c>
      <c r="E10" s="52">
        <f t="shared" si="0"/>
        <v>14.2</v>
      </c>
      <c r="F10" s="106"/>
    </row>
    <row r="11" spans="2:12" ht="15" customHeight="1">
      <c r="B11" s="78">
        <v>7</v>
      </c>
      <c r="C11" s="111" t="s">
        <v>131</v>
      </c>
      <c r="D11" s="120">
        <v>24</v>
      </c>
      <c r="E11" s="52">
        <f t="shared" si="0"/>
        <v>4.5999999999999996</v>
      </c>
      <c r="F11" s="52"/>
    </row>
    <row r="12" spans="2:12" s="53" customFormat="1" ht="15" customHeight="1">
      <c r="B12" s="78">
        <v>8</v>
      </c>
      <c r="C12" s="111" t="s">
        <v>130</v>
      </c>
      <c r="D12" s="120">
        <v>26</v>
      </c>
      <c r="E12" s="52">
        <f t="shared" si="0"/>
        <v>5</v>
      </c>
      <c r="F12" s="106"/>
      <c r="G12" s="96"/>
    </row>
    <row r="13" spans="2:12" s="53" customFormat="1" ht="15" customHeight="1">
      <c r="B13" s="78">
        <v>9</v>
      </c>
      <c r="C13" s="121" t="s">
        <v>144</v>
      </c>
      <c r="D13" s="120">
        <v>10</v>
      </c>
      <c r="E13" s="52">
        <f t="shared" si="0"/>
        <v>1.9</v>
      </c>
      <c r="F13" s="106"/>
      <c r="J13" s="96"/>
    </row>
    <row r="14" spans="2:12" ht="14.4">
      <c r="B14" s="78">
        <v>10</v>
      </c>
      <c r="C14" s="111" t="s">
        <v>143</v>
      </c>
      <c r="D14" s="120">
        <v>2</v>
      </c>
      <c r="E14" s="52">
        <f t="shared" si="0"/>
        <v>0.4</v>
      </c>
      <c r="F14" s="53"/>
    </row>
    <row r="15" spans="2:12" ht="15" hidden="1" customHeight="1">
      <c r="B15" s="78">
        <v>11</v>
      </c>
      <c r="C15" s="114"/>
      <c r="D15" s="104"/>
      <c r="E15" s="52">
        <f t="shared" si="0"/>
        <v>0</v>
      </c>
      <c r="F15" s="52"/>
    </row>
    <row r="16" spans="2:12" ht="15" hidden="1" customHeight="1">
      <c r="B16" s="78">
        <v>12</v>
      </c>
      <c r="C16" s="114"/>
      <c r="D16" s="104"/>
      <c r="E16" s="52">
        <f t="shared" si="0"/>
        <v>0</v>
      </c>
      <c r="F16" s="52"/>
    </row>
    <row r="17" spans="2:6" s="53" customFormat="1" ht="15" hidden="1" customHeight="1">
      <c r="B17" s="78">
        <v>13</v>
      </c>
      <c r="C17" s="115"/>
      <c r="D17" s="104"/>
      <c r="E17" s="52">
        <f t="shared" si="0"/>
        <v>0</v>
      </c>
      <c r="F17" s="52"/>
    </row>
    <row r="18" spans="2:6" s="44" customFormat="1" ht="15" hidden="1" customHeight="1">
      <c r="B18" s="78">
        <v>14</v>
      </c>
      <c r="C18" s="115"/>
      <c r="D18" s="104"/>
      <c r="E18" s="52">
        <f t="shared" si="0"/>
        <v>0</v>
      </c>
      <c r="F18" s="52"/>
    </row>
    <row r="19" spans="2:6" ht="15" hidden="1" customHeight="1">
      <c r="B19" s="78">
        <v>15</v>
      </c>
      <c r="C19" s="115"/>
      <c r="D19" s="105"/>
      <c r="E19" s="52">
        <f t="shared" si="0"/>
        <v>0</v>
      </c>
      <c r="F19" s="52"/>
    </row>
    <row r="20" spans="2:6" ht="15" customHeight="1">
      <c r="B20" s="79"/>
      <c r="C20" s="69" t="s">
        <v>78</v>
      </c>
      <c r="D20" s="40">
        <v>104</v>
      </c>
      <c r="E20" s="52">
        <f>ROUNDUP(D20/$D$21*100,1)</f>
        <v>20</v>
      </c>
      <c r="F20" s="52"/>
    </row>
    <row r="21" spans="2:6" ht="15" customHeight="1" thickBot="1">
      <c r="B21" s="72"/>
      <c r="C21" s="116" t="s">
        <v>5</v>
      </c>
      <c r="D21" s="117">
        <f>SUM(D5:D20)</f>
        <v>521</v>
      </c>
      <c r="E21" s="118">
        <f>SUM(E5:E20)</f>
        <v>100</v>
      </c>
      <c r="F21" s="52"/>
    </row>
    <row r="22" spans="2:6" ht="7.5" customHeight="1">
      <c r="B22" s="59"/>
      <c r="C22" s="44"/>
      <c r="D22" s="23"/>
      <c r="E22" s="44"/>
    </row>
    <row r="23" spans="2:6">
      <c r="B23" s="60" t="s">
        <v>77</v>
      </c>
    </row>
    <row r="24" spans="2:6">
      <c r="B24" s="61" t="s">
        <v>148</v>
      </c>
    </row>
  </sheetData>
  <mergeCells count="1">
    <mergeCell ref="B1:E1"/>
  </mergeCells>
  <phoneticPr fontId="13"/>
  <pageMargins left="0.75" right="0.75" top="1" bottom="1" header="0.51200000000000001" footer="0.5120000000000000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L24"/>
  <sheetViews>
    <sheetView showGridLines="0" zoomScaleNormal="100" zoomScaleSheetLayoutView="11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43" sqref="C43"/>
    </sheetView>
  </sheetViews>
  <sheetFormatPr defaultColWidth="8.59765625" defaultRowHeight="13.2"/>
  <cols>
    <col min="1" max="1" width="1.59765625" style="96" customWidth="1"/>
    <col min="2" max="2" width="9.69921875" style="96" customWidth="1"/>
    <col min="3" max="3" width="56.59765625" style="96" customWidth="1"/>
    <col min="4" max="5" width="10.296875" style="96" customWidth="1"/>
    <col min="6" max="16384" width="8.59765625" style="96"/>
  </cols>
  <sheetData>
    <row r="1" spans="2:12" ht="23.4">
      <c r="B1" s="155" t="s">
        <v>7</v>
      </c>
      <c r="C1" s="155"/>
      <c r="D1" s="155"/>
      <c r="E1" s="155"/>
    </row>
    <row r="2" spans="2:12">
      <c r="C2" s="126"/>
      <c r="E2" s="127" t="s">
        <v>145</v>
      </c>
    </row>
    <row r="3" spans="2:12" ht="4.5" customHeight="1" thickBot="1">
      <c r="B3" s="128"/>
      <c r="C3" s="128"/>
      <c r="D3" s="128"/>
      <c r="E3" s="128"/>
    </row>
    <row r="4" spans="2:12" ht="15" customHeight="1">
      <c r="B4" s="129" t="s">
        <v>2</v>
      </c>
      <c r="C4" s="130" t="s">
        <v>0</v>
      </c>
      <c r="D4" s="131" t="s">
        <v>3</v>
      </c>
      <c r="E4" s="132" t="s">
        <v>1</v>
      </c>
    </row>
    <row r="5" spans="2:12" s="137" customFormat="1" ht="15" customHeight="1">
      <c r="B5" s="133">
        <v>1</v>
      </c>
      <c r="C5" s="134" t="s">
        <v>128</v>
      </c>
      <c r="D5" s="135">
        <v>261</v>
      </c>
      <c r="E5" s="136">
        <f>ROUND(D5/$D$21*100,1)</f>
        <v>33.799999999999997</v>
      </c>
      <c r="F5" s="136"/>
      <c r="I5" s="96"/>
      <c r="J5" s="96"/>
      <c r="K5" s="96"/>
      <c r="L5" s="96"/>
    </row>
    <row r="6" spans="2:12" s="137" customFormat="1" ht="15" customHeight="1">
      <c r="B6" s="138">
        <v>2</v>
      </c>
      <c r="C6" s="139" t="s">
        <v>141</v>
      </c>
      <c r="D6" s="135">
        <v>46</v>
      </c>
      <c r="E6" s="136">
        <f>ROUND(D6/$D$21*100,1)</f>
        <v>6</v>
      </c>
      <c r="F6" s="136"/>
      <c r="I6" s="96"/>
      <c r="J6" s="96"/>
      <c r="K6" s="96"/>
      <c r="L6" s="96"/>
    </row>
    <row r="7" spans="2:12" s="137" customFormat="1" ht="15" customHeight="1">
      <c r="B7" s="138">
        <v>3</v>
      </c>
      <c r="C7" s="139" t="s">
        <v>133</v>
      </c>
      <c r="D7" s="135">
        <v>76</v>
      </c>
      <c r="E7" s="136">
        <f>ROUND(D7/$D$21*100,1)</f>
        <v>9.8000000000000007</v>
      </c>
      <c r="F7" s="140"/>
      <c r="I7" s="96"/>
      <c r="J7" s="96"/>
      <c r="K7" s="96"/>
      <c r="L7" s="96"/>
    </row>
    <row r="8" spans="2:12" s="137" customFormat="1" ht="15" customHeight="1">
      <c r="B8" s="138">
        <v>4</v>
      </c>
      <c r="C8" s="139" t="s">
        <v>129</v>
      </c>
      <c r="D8" s="135">
        <v>79</v>
      </c>
      <c r="E8" s="136">
        <f t="shared" ref="E8:E19" si="0">ROUND(D8/$D$21*100,1)</f>
        <v>10.199999999999999</v>
      </c>
      <c r="F8" s="140"/>
      <c r="I8" s="96"/>
      <c r="J8" s="96"/>
      <c r="K8" s="96"/>
      <c r="L8" s="96"/>
    </row>
    <row r="9" spans="2:12" s="137" customFormat="1" ht="15" customHeight="1">
      <c r="B9" s="138">
        <v>5</v>
      </c>
      <c r="C9" s="139" t="s">
        <v>134</v>
      </c>
      <c r="D9" s="135">
        <v>18</v>
      </c>
      <c r="E9" s="136">
        <f t="shared" si="0"/>
        <v>2.2999999999999998</v>
      </c>
      <c r="F9" s="140"/>
      <c r="I9" s="96"/>
      <c r="J9" s="96"/>
      <c r="K9" s="96"/>
      <c r="L9" s="96"/>
    </row>
    <row r="10" spans="2:12" s="137" customFormat="1" ht="15" customHeight="1">
      <c r="B10" s="138">
        <v>6</v>
      </c>
      <c r="C10" s="139" t="s">
        <v>132</v>
      </c>
      <c r="D10" s="135">
        <v>84</v>
      </c>
      <c r="E10" s="136">
        <f t="shared" si="0"/>
        <v>10.9</v>
      </c>
      <c r="F10" s="140"/>
    </row>
    <row r="11" spans="2:12" ht="15" customHeight="1">
      <c r="B11" s="138">
        <v>7</v>
      </c>
      <c r="C11" s="139" t="s">
        <v>131</v>
      </c>
      <c r="D11" s="135">
        <v>23</v>
      </c>
      <c r="E11" s="136">
        <f t="shared" si="0"/>
        <v>3</v>
      </c>
      <c r="F11" s="136"/>
    </row>
    <row r="12" spans="2:12" s="137" customFormat="1" ht="15" customHeight="1">
      <c r="B12" s="138">
        <v>8</v>
      </c>
      <c r="C12" s="139" t="s">
        <v>130</v>
      </c>
      <c r="D12" s="135">
        <v>35</v>
      </c>
      <c r="E12" s="136">
        <f t="shared" si="0"/>
        <v>4.5</v>
      </c>
      <c r="F12" s="140"/>
      <c r="G12" s="96"/>
    </row>
    <row r="13" spans="2:12" s="137" customFormat="1" ht="15" customHeight="1">
      <c r="B13" s="138">
        <v>9</v>
      </c>
      <c r="C13" s="141" t="s">
        <v>144</v>
      </c>
      <c r="D13" s="135">
        <v>9</v>
      </c>
      <c r="E13" s="136">
        <f t="shared" si="0"/>
        <v>1.2</v>
      </c>
      <c r="F13" s="140"/>
      <c r="J13" s="96"/>
    </row>
    <row r="14" spans="2:12" ht="14.4">
      <c r="B14" s="138">
        <v>10</v>
      </c>
      <c r="C14" s="139" t="s">
        <v>143</v>
      </c>
      <c r="D14" s="135">
        <v>1</v>
      </c>
      <c r="E14" s="136">
        <f t="shared" si="0"/>
        <v>0.1</v>
      </c>
      <c r="F14" s="137"/>
    </row>
    <row r="15" spans="2:12" ht="15" hidden="1" customHeight="1">
      <c r="B15" s="138">
        <v>11</v>
      </c>
      <c r="C15" s="142"/>
      <c r="D15" s="108"/>
      <c r="E15" s="136">
        <f t="shared" si="0"/>
        <v>0</v>
      </c>
      <c r="F15" s="136"/>
    </row>
    <row r="16" spans="2:12" ht="15" hidden="1" customHeight="1">
      <c r="B16" s="138">
        <v>12</v>
      </c>
      <c r="C16" s="142"/>
      <c r="D16" s="108"/>
      <c r="E16" s="136">
        <f t="shared" si="0"/>
        <v>0</v>
      </c>
      <c r="F16" s="136"/>
    </row>
    <row r="17" spans="2:6" s="137" customFormat="1" ht="15" hidden="1" customHeight="1">
      <c r="B17" s="138">
        <v>13</v>
      </c>
      <c r="C17" s="143"/>
      <c r="D17" s="108"/>
      <c r="E17" s="136">
        <f t="shared" si="0"/>
        <v>0</v>
      </c>
      <c r="F17" s="136"/>
    </row>
    <row r="18" spans="2:6" s="126" customFormat="1" ht="15" hidden="1" customHeight="1">
      <c r="B18" s="138">
        <v>14</v>
      </c>
      <c r="C18" s="143"/>
      <c r="D18" s="108"/>
      <c r="E18" s="136">
        <f t="shared" si="0"/>
        <v>0</v>
      </c>
      <c r="F18" s="136"/>
    </row>
    <row r="19" spans="2:6" ht="15" hidden="1" customHeight="1">
      <c r="B19" s="138">
        <v>15</v>
      </c>
      <c r="C19" s="143"/>
      <c r="D19" s="109"/>
      <c r="E19" s="136">
        <f t="shared" si="0"/>
        <v>0</v>
      </c>
      <c r="F19" s="136"/>
    </row>
    <row r="20" spans="2:6" ht="15" customHeight="1">
      <c r="B20" s="144"/>
      <c r="C20" s="145" t="s">
        <v>78</v>
      </c>
      <c r="D20" s="98">
        <v>141</v>
      </c>
      <c r="E20" s="136">
        <f>ROUNDDOWN(D20/$D$21*100,1)</f>
        <v>18.2</v>
      </c>
      <c r="F20" s="136"/>
    </row>
    <row r="21" spans="2:6" ht="15" customHeight="1" thickBot="1">
      <c r="B21" s="146"/>
      <c r="C21" s="147" t="s">
        <v>5</v>
      </c>
      <c r="D21" s="148">
        <f>SUM(D5:D20)</f>
        <v>773</v>
      </c>
      <c r="E21" s="149">
        <f>SUM(E5:E20)</f>
        <v>100</v>
      </c>
      <c r="F21" s="136"/>
    </row>
    <row r="22" spans="2:6" ht="7.5" customHeight="1">
      <c r="B22" s="150"/>
      <c r="C22" s="126"/>
      <c r="D22" s="151"/>
      <c r="E22" s="126"/>
    </row>
    <row r="23" spans="2:6">
      <c r="B23" s="152" t="s">
        <v>77</v>
      </c>
    </row>
    <row r="24" spans="2:6">
      <c r="B24" s="153" t="s">
        <v>148</v>
      </c>
    </row>
  </sheetData>
  <mergeCells count="1">
    <mergeCell ref="B1:E1"/>
  </mergeCells>
  <phoneticPr fontId="13"/>
  <pageMargins left="0.75" right="0.75" top="1" bottom="1" header="0.51200000000000001" footer="0.51200000000000001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L24"/>
  <sheetViews>
    <sheetView showGridLines="0" zoomScaleNormal="100" zoomScaleSheetLayoutView="11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43" customWidth="1"/>
    <col min="2" max="2" width="9.69921875" style="43" customWidth="1"/>
    <col min="3" max="3" width="56.59765625" style="43" customWidth="1"/>
    <col min="4" max="5" width="10.296875" style="43" customWidth="1"/>
    <col min="6" max="16384" width="8.59765625" style="43"/>
  </cols>
  <sheetData>
    <row r="1" spans="2:12" ht="23.4">
      <c r="B1" s="154" t="s">
        <v>7</v>
      </c>
      <c r="C1" s="154"/>
      <c r="D1" s="154"/>
      <c r="E1" s="154"/>
    </row>
    <row r="2" spans="2:12">
      <c r="C2" s="44"/>
      <c r="E2" s="45" t="s">
        <v>142</v>
      </c>
    </row>
    <row r="3" spans="2:12" ht="4.5" customHeight="1" thickBot="1">
      <c r="B3" s="46"/>
      <c r="C3" s="46"/>
      <c r="D3" s="46"/>
      <c r="E3" s="46"/>
    </row>
    <row r="4" spans="2:12" ht="15" customHeight="1">
      <c r="B4" s="47" t="s">
        <v>2</v>
      </c>
      <c r="C4" s="75" t="s">
        <v>0</v>
      </c>
      <c r="D4" s="76" t="s">
        <v>3</v>
      </c>
      <c r="E4" s="49" t="s">
        <v>1</v>
      </c>
    </row>
    <row r="5" spans="2:12" s="53" customFormat="1" ht="15" customHeight="1">
      <c r="B5" s="77">
        <v>1</v>
      </c>
      <c r="C5" s="110" t="s">
        <v>128</v>
      </c>
      <c r="D5" s="120">
        <v>309</v>
      </c>
      <c r="E5" s="52">
        <f>ROUND(D5/$D$21*100,0)</f>
        <v>41</v>
      </c>
      <c r="F5" s="52"/>
      <c r="I5" s="43"/>
      <c r="J5" s="43"/>
      <c r="K5" s="43"/>
      <c r="L5" s="43"/>
    </row>
    <row r="6" spans="2:12" s="53" customFormat="1" ht="15" customHeight="1">
      <c r="B6" s="78">
        <v>2</v>
      </c>
      <c r="C6" s="111" t="s">
        <v>141</v>
      </c>
      <c r="D6" s="120">
        <v>82</v>
      </c>
      <c r="E6" s="52">
        <f>ROUND(D6/$D$21*100,1)</f>
        <v>10.9</v>
      </c>
      <c r="F6" s="52"/>
      <c r="I6" s="43"/>
      <c r="J6" s="43"/>
      <c r="K6" s="43"/>
      <c r="L6" s="43"/>
    </row>
    <row r="7" spans="2:12" s="53" customFormat="1" ht="15" customHeight="1">
      <c r="B7" s="78">
        <v>3</v>
      </c>
      <c r="C7" s="111" t="s">
        <v>133</v>
      </c>
      <c r="D7" s="120">
        <v>57</v>
      </c>
      <c r="E7" s="52">
        <f>ROUND(D7/$D$21*100,1)</f>
        <v>7.6</v>
      </c>
      <c r="F7" s="106"/>
      <c r="I7" s="43"/>
      <c r="J7" s="43"/>
      <c r="K7" s="43"/>
      <c r="L7" s="43"/>
    </row>
    <row r="8" spans="2:12" s="53" customFormat="1" ht="15" customHeight="1">
      <c r="B8" s="78">
        <v>4</v>
      </c>
      <c r="C8" s="111" t="s">
        <v>129</v>
      </c>
      <c r="D8" s="120">
        <v>38</v>
      </c>
      <c r="E8" s="52">
        <f t="shared" ref="E8:E19" si="0">ROUND(D8/$D$21*100,1)</f>
        <v>5.0999999999999996</v>
      </c>
      <c r="F8" s="106"/>
      <c r="I8" s="43"/>
      <c r="J8" s="43"/>
      <c r="K8" s="43"/>
      <c r="L8" s="43"/>
    </row>
    <row r="9" spans="2:12" s="53" customFormat="1" ht="15" customHeight="1">
      <c r="B9" s="78">
        <v>5</v>
      </c>
      <c r="C9" s="111" t="s">
        <v>134</v>
      </c>
      <c r="D9" s="120">
        <v>32</v>
      </c>
      <c r="E9" s="52">
        <f t="shared" si="0"/>
        <v>4.3</v>
      </c>
      <c r="F9" s="106"/>
      <c r="I9" s="43"/>
      <c r="J9" s="43"/>
      <c r="K9" s="43"/>
      <c r="L9" s="43"/>
    </row>
    <row r="10" spans="2:12" s="53" customFormat="1" ht="15" customHeight="1">
      <c r="B10" s="78">
        <v>6</v>
      </c>
      <c r="C10" s="111" t="s">
        <v>132</v>
      </c>
      <c r="D10" s="120">
        <v>28</v>
      </c>
      <c r="E10" s="52">
        <f t="shared" si="0"/>
        <v>3.7</v>
      </c>
      <c r="F10" s="106"/>
    </row>
    <row r="11" spans="2:12" ht="15" customHeight="1">
      <c r="B11" s="78">
        <v>7</v>
      </c>
      <c r="C11" s="111" t="s">
        <v>131</v>
      </c>
      <c r="D11" s="120">
        <v>27</v>
      </c>
      <c r="E11" s="52">
        <f t="shared" si="0"/>
        <v>3.6</v>
      </c>
      <c r="F11" s="52"/>
    </row>
    <row r="12" spans="2:12" s="53" customFormat="1" ht="15" customHeight="1">
      <c r="B12" s="78">
        <v>8</v>
      </c>
      <c r="C12" s="111" t="s">
        <v>130</v>
      </c>
      <c r="D12" s="120">
        <v>22</v>
      </c>
      <c r="E12" s="52">
        <f t="shared" si="0"/>
        <v>2.9</v>
      </c>
      <c r="F12" s="106"/>
      <c r="G12" s="96"/>
    </row>
    <row r="13" spans="2:12" s="53" customFormat="1" ht="15" customHeight="1">
      <c r="B13" s="78">
        <v>9</v>
      </c>
      <c r="C13" s="121" t="s">
        <v>144</v>
      </c>
      <c r="D13" s="120">
        <v>17</v>
      </c>
      <c r="E13" s="52">
        <f t="shared" si="0"/>
        <v>2.2999999999999998</v>
      </c>
      <c r="F13" s="106"/>
      <c r="J13" s="96"/>
    </row>
    <row r="14" spans="2:12" ht="14.4">
      <c r="B14" s="78">
        <v>10</v>
      </c>
      <c r="C14" s="111" t="s">
        <v>143</v>
      </c>
      <c r="D14" s="120">
        <v>14</v>
      </c>
      <c r="E14" s="52">
        <f t="shared" si="0"/>
        <v>1.9</v>
      </c>
      <c r="F14" s="53"/>
    </row>
    <row r="15" spans="2:12" ht="15" hidden="1" customHeight="1">
      <c r="B15" s="78">
        <v>11</v>
      </c>
      <c r="C15" s="114"/>
      <c r="D15" s="104"/>
      <c r="E15" s="52">
        <f t="shared" si="0"/>
        <v>0</v>
      </c>
      <c r="F15" s="52"/>
    </row>
    <row r="16" spans="2:12" ht="15" hidden="1" customHeight="1">
      <c r="B16" s="78">
        <v>12</v>
      </c>
      <c r="C16" s="114"/>
      <c r="D16" s="104"/>
      <c r="E16" s="52">
        <f t="shared" si="0"/>
        <v>0</v>
      </c>
      <c r="F16" s="52"/>
    </row>
    <row r="17" spans="2:6" s="53" customFormat="1" ht="15" hidden="1" customHeight="1">
      <c r="B17" s="78">
        <v>13</v>
      </c>
      <c r="C17" s="115"/>
      <c r="D17" s="104"/>
      <c r="E17" s="52">
        <f t="shared" si="0"/>
        <v>0</v>
      </c>
      <c r="F17" s="52"/>
    </row>
    <row r="18" spans="2:6" s="44" customFormat="1" ht="15" hidden="1" customHeight="1">
      <c r="B18" s="78">
        <v>14</v>
      </c>
      <c r="C18" s="115"/>
      <c r="D18" s="104"/>
      <c r="E18" s="52">
        <f t="shared" si="0"/>
        <v>0</v>
      </c>
      <c r="F18" s="52"/>
    </row>
    <row r="19" spans="2:6" ht="15" hidden="1" customHeight="1">
      <c r="B19" s="78">
        <v>15</v>
      </c>
      <c r="C19" s="115"/>
      <c r="D19" s="105"/>
      <c r="E19" s="52">
        <f t="shared" si="0"/>
        <v>0</v>
      </c>
      <c r="F19" s="52"/>
    </row>
    <row r="20" spans="2:6" ht="15" customHeight="1">
      <c r="B20" s="79"/>
      <c r="C20" s="69" t="s">
        <v>78</v>
      </c>
      <c r="D20" s="40">
        <v>126</v>
      </c>
      <c r="E20" s="52">
        <f>ROUNDDOWN(D20/$D$21*100,1)</f>
        <v>16.7</v>
      </c>
      <c r="F20" s="52"/>
    </row>
    <row r="21" spans="2:6" ht="15" customHeight="1" thickBot="1">
      <c r="B21" s="72"/>
      <c r="C21" s="116" t="s">
        <v>5</v>
      </c>
      <c r="D21" s="117">
        <f>SUM(D5:D20)</f>
        <v>752</v>
      </c>
      <c r="E21" s="118">
        <f>SUM(E5:E20)</f>
        <v>100</v>
      </c>
      <c r="F21" s="52"/>
    </row>
    <row r="22" spans="2:6" ht="7.5" customHeight="1">
      <c r="B22" s="59"/>
      <c r="C22" s="44"/>
      <c r="D22" s="23"/>
      <c r="E22" s="44"/>
    </row>
    <row r="23" spans="2:6">
      <c r="B23" s="60" t="s">
        <v>77</v>
      </c>
    </row>
    <row r="24" spans="2:6">
      <c r="B24" s="61" t="s">
        <v>148</v>
      </c>
    </row>
  </sheetData>
  <mergeCells count="1">
    <mergeCell ref="B1:E1"/>
  </mergeCells>
  <phoneticPr fontId="13"/>
  <pageMargins left="0.75" right="0.75" top="1" bottom="1" header="0.51200000000000001" footer="0.51200000000000001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L24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43" customWidth="1"/>
    <col min="2" max="2" width="9.69921875" style="43" customWidth="1"/>
    <col min="3" max="3" width="56.59765625" style="43" customWidth="1"/>
    <col min="4" max="5" width="10.296875" style="43" customWidth="1"/>
    <col min="6" max="16384" width="8.59765625" style="43"/>
  </cols>
  <sheetData>
    <row r="1" spans="2:12" ht="23.4">
      <c r="B1" s="154" t="s">
        <v>7</v>
      </c>
      <c r="C1" s="154"/>
      <c r="D1" s="154"/>
      <c r="E1" s="154"/>
    </row>
    <row r="2" spans="2:12">
      <c r="C2" s="44"/>
      <c r="E2" s="45" t="s">
        <v>139</v>
      </c>
    </row>
    <row r="3" spans="2:12" ht="4.5" customHeight="1" thickBot="1">
      <c r="B3" s="46"/>
      <c r="C3" s="46"/>
      <c r="D3" s="46"/>
      <c r="E3" s="46"/>
    </row>
    <row r="4" spans="2:12" ht="15" customHeight="1">
      <c r="B4" s="47" t="s">
        <v>2</v>
      </c>
      <c r="C4" s="75" t="s">
        <v>0</v>
      </c>
      <c r="D4" s="76" t="s">
        <v>3</v>
      </c>
      <c r="E4" s="49" t="s">
        <v>1</v>
      </c>
    </row>
    <row r="5" spans="2:12" s="53" customFormat="1" ht="15" customHeight="1">
      <c r="B5" s="77">
        <v>1</v>
      </c>
      <c r="C5" s="110" t="s">
        <v>128</v>
      </c>
      <c r="D5" s="120">
        <v>315</v>
      </c>
      <c r="E5" s="52">
        <f>ROUND(D5/$D$21*100,1)</f>
        <v>38.799999999999997</v>
      </c>
      <c r="F5" s="52"/>
      <c r="I5" s="43"/>
      <c r="J5" s="43"/>
      <c r="K5" s="43"/>
      <c r="L5" s="43"/>
    </row>
    <row r="6" spans="2:12" s="53" customFormat="1" ht="15" customHeight="1">
      <c r="B6" s="78">
        <v>2</v>
      </c>
      <c r="C6" s="111" t="s">
        <v>132</v>
      </c>
      <c r="D6" s="120">
        <v>51</v>
      </c>
      <c r="E6" s="52">
        <f t="shared" ref="E6:E20" si="0">ROUND(D6/$D$21*100,1)</f>
        <v>6.3</v>
      </c>
      <c r="F6" s="52"/>
      <c r="I6" s="43"/>
      <c r="J6" s="43"/>
      <c r="K6" s="43"/>
      <c r="L6" s="43"/>
    </row>
    <row r="7" spans="2:12" s="53" customFormat="1" ht="15" customHeight="1">
      <c r="B7" s="78">
        <v>3</v>
      </c>
      <c r="C7" s="111" t="s">
        <v>133</v>
      </c>
      <c r="D7" s="120">
        <v>49</v>
      </c>
      <c r="E7" s="52">
        <f t="shared" si="0"/>
        <v>6</v>
      </c>
      <c r="F7" s="106"/>
      <c r="I7" s="43"/>
      <c r="J7" s="43"/>
      <c r="K7" s="43"/>
      <c r="L7" s="43"/>
    </row>
    <row r="8" spans="2:12" s="53" customFormat="1" ht="15" customHeight="1">
      <c r="B8" s="78">
        <v>4</v>
      </c>
      <c r="C8" s="111" t="s">
        <v>141</v>
      </c>
      <c r="D8" s="120">
        <v>43</v>
      </c>
      <c r="E8" s="52">
        <f t="shared" si="0"/>
        <v>5.3</v>
      </c>
      <c r="F8" s="106"/>
      <c r="I8" s="43"/>
      <c r="J8" s="43"/>
      <c r="K8" s="43"/>
      <c r="L8" s="43"/>
    </row>
    <row r="9" spans="2:12" s="53" customFormat="1" ht="15" customHeight="1">
      <c r="B9" s="78">
        <v>5</v>
      </c>
      <c r="C9" s="111" t="s">
        <v>134</v>
      </c>
      <c r="D9" s="120">
        <v>38</v>
      </c>
      <c r="E9" s="52">
        <f t="shared" si="0"/>
        <v>4.7</v>
      </c>
      <c r="F9" s="106"/>
      <c r="I9" s="43"/>
      <c r="J9" s="43"/>
      <c r="K9" s="43"/>
      <c r="L9" s="43"/>
    </row>
    <row r="10" spans="2:12" s="53" customFormat="1" ht="15" customHeight="1">
      <c r="B10" s="78">
        <v>6</v>
      </c>
      <c r="C10" s="111" t="s">
        <v>131</v>
      </c>
      <c r="D10" s="120">
        <v>36</v>
      </c>
      <c r="E10" s="52">
        <f t="shared" si="0"/>
        <v>4.4000000000000004</v>
      </c>
      <c r="F10" s="106"/>
    </row>
    <row r="11" spans="2:12" ht="15" customHeight="1">
      <c r="B11" s="78">
        <v>7</v>
      </c>
      <c r="C11" s="111" t="s">
        <v>130</v>
      </c>
      <c r="D11" s="120">
        <v>34</v>
      </c>
      <c r="E11" s="52">
        <f t="shared" si="0"/>
        <v>4.2</v>
      </c>
      <c r="F11" s="52"/>
    </row>
    <row r="12" spans="2:12" s="53" customFormat="1" ht="15" customHeight="1">
      <c r="B12" s="78">
        <v>8</v>
      </c>
      <c r="C12" s="111" t="s">
        <v>129</v>
      </c>
      <c r="D12" s="120">
        <v>28</v>
      </c>
      <c r="E12" s="52">
        <f t="shared" si="0"/>
        <v>3.5</v>
      </c>
      <c r="F12" s="106"/>
      <c r="G12" s="96"/>
    </row>
    <row r="13" spans="2:12" s="53" customFormat="1" ht="15" customHeight="1">
      <c r="B13" s="78">
        <v>9</v>
      </c>
      <c r="C13" s="121" t="s">
        <v>140</v>
      </c>
      <c r="D13" s="120">
        <v>26</v>
      </c>
      <c r="E13" s="52">
        <f t="shared" si="0"/>
        <v>3.2</v>
      </c>
      <c r="F13" s="106"/>
      <c r="J13" s="96"/>
    </row>
    <row r="14" spans="2:12" ht="14.4">
      <c r="B14" s="78">
        <v>10</v>
      </c>
      <c r="C14" s="111" t="s">
        <v>137</v>
      </c>
      <c r="D14" s="120">
        <v>23</v>
      </c>
      <c r="E14" s="52">
        <f t="shared" si="0"/>
        <v>2.8</v>
      </c>
      <c r="F14" s="53"/>
    </row>
    <row r="15" spans="2:12" ht="15" hidden="1" customHeight="1">
      <c r="B15" s="78">
        <v>11</v>
      </c>
      <c r="C15" s="114"/>
      <c r="D15" s="104"/>
      <c r="E15" s="52">
        <f t="shared" si="0"/>
        <v>0</v>
      </c>
      <c r="F15" s="52"/>
    </row>
    <row r="16" spans="2:12" ht="15" hidden="1" customHeight="1">
      <c r="B16" s="78">
        <v>12</v>
      </c>
      <c r="C16" s="114"/>
      <c r="D16" s="104"/>
      <c r="E16" s="52">
        <f t="shared" si="0"/>
        <v>0</v>
      </c>
      <c r="F16" s="52"/>
    </row>
    <row r="17" spans="2:6" s="53" customFormat="1" ht="15" hidden="1" customHeight="1">
      <c r="B17" s="78">
        <v>13</v>
      </c>
      <c r="C17" s="115"/>
      <c r="D17" s="104"/>
      <c r="E17" s="52">
        <f t="shared" si="0"/>
        <v>0</v>
      </c>
      <c r="F17" s="52"/>
    </row>
    <row r="18" spans="2:6" s="44" customFormat="1" ht="15" hidden="1" customHeight="1">
      <c r="B18" s="78">
        <v>14</v>
      </c>
      <c r="C18" s="115"/>
      <c r="D18" s="104"/>
      <c r="E18" s="52">
        <f t="shared" si="0"/>
        <v>0</v>
      </c>
      <c r="F18" s="52"/>
    </row>
    <row r="19" spans="2:6" ht="15" hidden="1" customHeight="1">
      <c r="B19" s="78">
        <v>15</v>
      </c>
      <c r="C19" s="115"/>
      <c r="D19" s="105"/>
      <c r="E19" s="52">
        <f t="shared" si="0"/>
        <v>0</v>
      </c>
      <c r="F19" s="52"/>
    </row>
    <row r="20" spans="2:6" ht="15" customHeight="1">
      <c r="B20" s="79"/>
      <c r="C20" s="69" t="s">
        <v>78</v>
      </c>
      <c r="D20" s="40">
        <v>168</v>
      </c>
      <c r="E20" s="52">
        <f t="shared" si="0"/>
        <v>20.7</v>
      </c>
      <c r="F20" s="52"/>
    </row>
    <row r="21" spans="2:6" ht="15" customHeight="1" thickBot="1">
      <c r="B21" s="72"/>
      <c r="C21" s="116" t="s">
        <v>5</v>
      </c>
      <c r="D21" s="117">
        <f>SUM(D5:D20)</f>
        <v>811</v>
      </c>
      <c r="E21" s="118">
        <f>SUM(E5:E20)</f>
        <v>99.9</v>
      </c>
      <c r="F21" s="52"/>
    </row>
    <row r="22" spans="2:6" ht="7.5" customHeight="1">
      <c r="B22" s="59"/>
      <c r="C22" s="44"/>
      <c r="D22" s="23"/>
      <c r="E22" s="44"/>
    </row>
    <row r="23" spans="2:6">
      <c r="B23" s="60" t="s">
        <v>77</v>
      </c>
    </row>
    <row r="24" spans="2:6">
      <c r="B24" s="61" t="s">
        <v>148</v>
      </c>
    </row>
  </sheetData>
  <mergeCells count="1">
    <mergeCell ref="B1:E1"/>
  </mergeCells>
  <phoneticPr fontId="13"/>
  <pageMargins left="0.75" right="0.75" top="1" bottom="1" header="0.51200000000000001" footer="0.51200000000000001"/>
  <pageSetup paperSize="9" orientation="landscape" r:id="rId1"/>
  <headerFooter alignWithMargins="0"/>
  <ignoredErrors>
    <ignoredError sqref="E5:E14 E20:E21" evalErro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L24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43" customWidth="1"/>
    <col min="2" max="2" width="9.69921875" style="43" customWidth="1"/>
    <col min="3" max="3" width="56.59765625" style="43" customWidth="1"/>
    <col min="4" max="5" width="10.296875" style="43" customWidth="1"/>
    <col min="6" max="16384" width="8.59765625" style="43"/>
  </cols>
  <sheetData>
    <row r="1" spans="2:12" ht="23.4">
      <c r="B1" s="154" t="s">
        <v>7</v>
      </c>
      <c r="C1" s="154"/>
      <c r="D1" s="154"/>
      <c r="E1" s="154"/>
    </row>
    <row r="2" spans="2:12">
      <c r="C2" s="44"/>
      <c r="E2" s="45" t="s">
        <v>138</v>
      </c>
    </row>
    <row r="3" spans="2:12" ht="4.5" customHeight="1" thickBot="1">
      <c r="B3" s="46"/>
      <c r="C3" s="46"/>
      <c r="D3" s="46"/>
      <c r="E3" s="46"/>
    </row>
    <row r="4" spans="2:12" ht="15" customHeight="1">
      <c r="B4" s="47" t="s">
        <v>2</v>
      </c>
      <c r="C4" s="75" t="s">
        <v>0</v>
      </c>
      <c r="D4" s="76" t="s">
        <v>3</v>
      </c>
      <c r="E4" s="49" t="s">
        <v>1</v>
      </c>
    </row>
    <row r="5" spans="2:12" s="53" customFormat="1" ht="15" customHeight="1">
      <c r="B5" s="77">
        <v>1</v>
      </c>
      <c r="C5" s="110" t="s">
        <v>128</v>
      </c>
      <c r="D5" s="33">
        <v>149</v>
      </c>
      <c r="E5" s="52">
        <f>ROUND(D5/$D$21*100,1)</f>
        <v>24</v>
      </c>
      <c r="F5" s="52"/>
      <c r="I5" s="43"/>
      <c r="J5" s="43"/>
      <c r="K5" s="43"/>
      <c r="L5" s="43"/>
    </row>
    <row r="6" spans="2:12" s="53" customFormat="1" ht="15" customHeight="1">
      <c r="B6" s="78">
        <v>2</v>
      </c>
      <c r="C6" s="111" t="s">
        <v>129</v>
      </c>
      <c r="D6" s="33">
        <v>99</v>
      </c>
      <c r="E6" s="52">
        <f t="shared" ref="E6:E20" si="0">ROUND(D6/$D$21*100,1)</f>
        <v>16</v>
      </c>
      <c r="F6" s="52"/>
      <c r="I6" s="43"/>
      <c r="J6" s="43"/>
      <c r="K6" s="43"/>
      <c r="L6" s="43"/>
    </row>
    <row r="7" spans="2:12" s="53" customFormat="1" ht="15" customHeight="1">
      <c r="B7" s="78">
        <v>3</v>
      </c>
      <c r="C7" s="111" t="s">
        <v>132</v>
      </c>
      <c r="D7" s="33">
        <v>55</v>
      </c>
      <c r="E7" s="52">
        <f t="shared" si="0"/>
        <v>8.9</v>
      </c>
      <c r="F7" s="106"/>
      <c r="I7" s="43"/>
      <c r="J7" s="43"/>
      <c r="K7" s="43"/>
      <c r="L7" s="43"/>
    </row>
    <row r="8" spans="2:12" s="53" customFormat="1" ht="15" customHeight="1">
      <c r="B8" s="78">
        <v>4</v>
      </c>
      <c r="C8" s="111" t="s">
        <v>133</v>
      </c>
      <c r="D8" s="33">
        <v>48</v>
      </c>
      <c r="E8" s="52">
        <f t="shared" si="0"/>
        <v>7.7</v>
      </c>
      <c r="F8" s="106"/>
      <c r="I8" s="43"/>
      <c r="J8" s="43"/>
      <c r="K8" s="43"/>
      <c r="L8" s="43"/>
    </row>
    <row r="9" spans="2:12" s="53" customFormat="1" ht="15" customHeight="1">
      <c r="B9" s="78">
        <v>5</v>
      </c>
      <c r="C9" s="111" t="s">
        <v>135</v>
      </c>
      <c r="D9" s="33">
        <v>38</v>
      </c>
      <c r="E9" s="52">
        <f t="shared" si="0"/>
        <v>6.1</v>
      </c>
      <c r="F9" s="106"/>
      <c r="I9" s="43"/>
      <c r="J9" s="43"/>
      <c r="K9" s="43"/>
      <c r="L9" s="43"/>
    </row>
    <row r="10" spans="2:12" s="53" customFormat="1" ht="15" customHeight="1">
      <c r="B10" s="78">
        <v>6</v>
      </c>
      <c r="C10" s="111" t="s">
        <v>131</v>
      </c>
      <c r="D10" s="33">
        <v>31</v>
      </c>
      <c r="E10" s="52">
        <f t="shared" si="0"/>
        <v>5</v>
      </c>
      <c r="F10" s="106"/>
    </row>
    <row r="11" spans="2:12" ht="15" customHeight="1">
      <c r="B11" s="78">
        <v>7</v>
      </c>
      <c r="C11" s="111" t="s">
        <v>137</v>
      </c>
      <c r="D11" s="33">
        <v>30</v>
      </c>
      <c r="E11" s="52">
        <f t="shared" si="0"/>
        <v>4.8</v>
      </c>
      <c r="F11" s="52"/>
    </row>
    <row r="12" spans="2:12" s="53" customFormat="1" ht="15" customHeight="1">
      <c r="B12" s="78">
        <v>8</v>
      </c>
      <c r="C12" s="111" t="s">
        <v>130</v>
      </c>
      <c r="D12" s="33">
        <v>29</v>
      </c>
      <c r="E12" s="52">
        <f t="shared" si="0"/>
        <v>4.7</v>
      </c>
      <c r="F12" s="106"/>
      <c r="G12" s="96"/>
    </row>
    <row r="13" spans="2:12" s="53" customFormat="1" ht="15" customHeight="1">
      <c r="B13" s="78">
        <v>9</v>
      </c>
      <c r="C13" s="111" t="s">
        <v>134</v>
      </c>
      <c r="D13" s="33">
        <v>18</v>
      </c>
      <c r="E13" s="52">
        <f t="shared" si="0"/>
        <v>2.9</v>
      </c>
      <c r="F13" s="106"/>
      <c r="J13" s="96"/>
    </row>
    <row r="14" spans="2:12">
      <c r="B14" s="78">
        <v>10</v>
      </c>
      <c r="C14" s="111" t="s">
        <v>124</v>
      </c>
      <c r="D14" s="33">
        <v>15</v>
      </c>
      <c r="E14" s="52">
        <f t="shared" si="0"/>
        <v>2.4</v>
      </c>
      <c r="F14" s="53"/>
    </row>
    <row r="15" spans="2:12" ht="15" hidden="1" customHeight="1">
      <c r="B15" s="78">
        <v>11</v>
      </c>
      <c r="C15" s="114"/>
      <c r="D15" s="104"/>
      <c r="E15" s="52">
        <f t="shared" si="0"/>
        <v>0</v>
      </c>
      <c r="F15" s="52"/>
    </row>
    <row r="16" spans="2:12" ht="15" hidden="1" customHeight="1">
      <c r="B16" s="78">
        <v>12</v>
      </c>
      <c r="C16" s="114"/>
      <c r="D16" s="104"/>
      <c r="E16" s="52">
        <f t="shared" si="0"/>
        <v>0</v>
      </c>
      <c r="F16" s="52"/>
    </row>
    <row r="17" spans="2:6" s="53" customFormat="1" ht="15" hidden="1" customHeight="1">
      <c r="B17" s="78">
        <v>13</v>
      </c>
      <c r="C17" s="115"/>
      <c r="D17" s="104"/>
      <c r="E17" s="52">
        <f t="shared" si="0"/>
        <v>0</v>
      </c>
      <c r="F17" s="52"/>
    </row>
    <row r="18" spans="2:6" s="44" customFormat="1" ht="15" hidden="1" customHeight="1">
      <c r="B18" s="78">
        <v>14</v>
      </c>
      <c r="C18" s="115"/>
      <c r="D18" s="104"/>
      <c r="E18" s="52">
        <f t="shared" si="0"/>
        <v>0</v>
      </c>
      <c r="F18" s="52"/>
    </row>
    <row r="19" spans="2:6" ht="15" hidden="1" customHeight="1">
      <c r="B19" s="78">
        <v>15</v>
      </c>
      <c r="C19" s="115"/>
      <c r="D19" s="105"/>
      <c r="E19" s="52">
        <f t="shared" si="0"/>
        <v>0</v>
      </c>
      <c r="F19" s="52"/>
    </row>
    <row r="20" spans="2:6" ht="15" customHeight="1">
      <c r="B20" s="79"/>
      <c r="C20" s="69" t="s">
        <v>78</v>
      </c>
      <c r="D20" s="40">
        <v>108</v>
      </c>
      <c r="E20" s="52">
        <f t="shared" si="0"/>
        <v>17.399999999999999</v>
      </c>
      <c r="F20" s="52"/>
    </row>
    <row r="21" spans="2:6" ht="15" customHeight="1" thickBot="1">
      <c r="B21" s="72"/>
      <c r="C21" s="116" t="s">
        <v>5</v>
      </c>
      <c r="D21" s="117">
        <f>SUM(D5:D20)</f>
        <v>620</v>
      </c>
      <c r="E21" s="118">
        <f>SUM(E5:E20)</f>
        <v>99.9</v>
      </c>
      <c r="F21" s="52"/>
    </row>
    <row r="22" spans="2:6" ht="7.5" customHeight="1">
      <c r="B22" s="59"/>
      <c r="C22" s="44"/>
      <c r="D22" s="23"/>
      <c r="E22" s="44"/>
    </row>
    <row r="23" spans="2:6">
      <c r="B23" s="60" t="s">
        <v>77</v>
      </c>
    </row>
    <row r="24" spans="2:6">
      <c r="B24" s="61" t="s">
        <v>148</v>
      </c>
    </row>
  </sheetData>
  <mergeCells count="1">
    <mergeCell ref="B1:E1"/>
  </mergeCells>
  <phoneticPr fontId="13"/>
  <pageMargins left="0.75" right="0.75" top="1" bottom="1" header="0.51200000000000001" footer="0.51200000000000001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L24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43" customWidth="1"/>
    <col min="2" max="2" width="9.69921875" style="43" customWidth="1"/>
    <col min="3" max="3" width="56.59765625" style="43" customWidth="1"/>
    <col min="4" max="5" width="10.296875" style="43" customWidth="1"/>
    <col min="6" max="16384" width="8.59765625" style="43"/>
  </cols>
  <sheetData>
    <row r="1" spans="2:12" ht="23.4">
      <c r="B1" s="154" t="s">
        <v>7</v>
      </c>
      <c r="C1" s="154"/>
      <c r="D1" s="154"/>
      <c r="E1" s="154"/>
    </row>
    <row r="2" spans="2:12">
      <c r="C2" s="44"/>
      <c r="E2" s="45" t="s">
        <v>127</v>
      </c>
    </row>
    <row r="3" spans="2:12" ht="4.5" customHeight="1" thickBot="1">
      <c r="B3" s="46"/>
      <c r="C3" s="46"/>
      <c r="D3" s="46"/>
      <c r="E3" s="46"/>
    </row>
    <row r="4" spans="2:12" ht="15" customHeight="1">
      <c r="B4" s="47" t="s">
        <v>2</v>
      </c>
      <c r="C4" s="75" t="s">
        <v>0</v>
      </c>
      <c r="D4" s="76" t="s">
        <v>3</v>
      </c>
      <c r="E4" s="49" t="s">
        <v>1</v>
      </c>
    </row>
    <row r="5" spans="2:12" s="53" customFormat="1" ht="15" customHeight="1">
      <c r="B5" s="77">
        <v>1</v>
      </c>
      <c r="C5" s="110" t="s">
        <v>128</v>
      </c>
      <c r="D5" s="36">
        <v>147</v>
      </c>
      <c r="E5" s="52">
        <f t="shared" ref="E5:E20" si="0">ROUND(D5/$D$21*100,1)</f>
        <v>20.8</v>
      </c>
      <c r="F5" s="52"/>
    </row>
    <row r="6" spans="2:12" s="53" customFormat="1" ht="15" customHeight="1">
      <c r="B6" s="78">
        <v>2</v>
      </c>
      <c r="C6" s="111" t="s">
        <v>129</v>
      </c>
      <c r="D6" s="36">
        <v>109</v>
      </c>
      <c r="E6" s="52">
        <f t="shared" si="0"/>
        <v>15.4</v>
      </c>
      <c r="F6" s="52"/>
    </row>
    <row r="7" spans="2:12" s="53" customFormat="1" ht="15" customHeight="1">
      <c r="B7" s="78">
        <v>3</v>
      </c>
      <c r="C7" s="112" t="s">
        <v>130</v>
      </c>
      <c r="D7" s="36">
        <v>55</v>
      </c>
      <c r="E7" s="52">
        <f t="shared" si="0"/>
        <v>7.8</v>
      </c>
      <c r="F7" s="106"/>
      <c r="L7" s="119"/>
    </row>
    <row r="8" spans="2:12" s="53" customFormat="1" ht="15" customHeight="1">
      <c r="B8" s="78">
        <v>4</v>
      </c>
      <c r="C8" s="111" t="s">
        <v>131</v>
      </c>
      <c r="D8" s="36">
        <v>53</v>
      </c>
      <c r="E8" s="52">
        <f t="shared" si="0"/>
        <v>7.5</v>
      </c>
      <c r="F8" s="106"/>
    </row>
    <row r="9" spans="2:12" s="53" customFormat="1" ht="15" customHeight="1">
      <c r="B9" s="78">
        <v>5</v>
      </c>
      <c r="C9" s="111" t="s">
        <v>132</v>
      </c>
      <c r="D9" s="36">
        <v>49</v>
      </c>
      <c r="E9" s="52">
        <f t="shared" si="0"/>
        <v>6.9</v>
      </c>
      <c r="F9" s="106"/>
    </row>
    <row r="10" spans="2:12" s="53" customFormat="1" ht="15" customHeight="1">
      <c r="B10" s="78">
        <v>6</v>
      </c>
      <c r="C10" s="111" t="s">
        <v>137</v>
      </c>
      <c r="D10" s="36">
        <v>43</v>
      </c>
      <c r="E10" s="52">
        <f t="shared" si="0"/>
        <v>6.1</v>
      </c>
      <c r="F10" s="106"/>
    </row>
    <row r="11" spans="2:12" ht="15" customHeight="1">
      <c r="B11" s="78">
        <v>7</v>
      </c>
      <c r="C11" s="111" t="s">
        <v>133</v>
      </c>
      <c r="D11" s="36">
        <v>42</v>
      </c>
      <c r="E11" s="52">
        <f t="shared" si="0"/>
        <v>5.9</v>
      </c>
      <c r="F11" s="52"/>
    </row>
    <row r="12" spans="2:12" s="53" customFormat="1" ht="15" customHeight="1">
      <c r="B12" s="78">
        <v>8</v>
      </c>
      <c r="C12" s="111" t="s">
        <v>134</v>
      </c>
      <c r="D12" s="36">
        <v>38</v>
      </c>
      <c r="E12" s="52">
        <f t="shared" si="0"/>
        <v>5.4</v>
      </c>
      <c r="F12" s="106"/>
      <c r="G12" s="96"/>
    </row>
    <row r="13" spans="2:12" s="53" customFormat="1" ht="15" customHeight="1">
      <c r="B13" s="78">
        <v>9</v>
      </c>
      <c r="C13" s="111" t="s">
        <v>135</v>
      </c>
      <c r="D13" s="36">
        <v>25</v>
      </c>
      <c r="E13" s="52">
        <f t="shared" si="0"/>
        <v>3.5</v>
      </c>
      <c r="F13" s="106"/>
      <c r="J13" s="96"/>
    </row>
    <row r="14" spans="2:12">
      <c r="B14" s="78">
        <v>10</v>
      </c>
      <c r="C14" s="113" t="s">
        <v>136</v>
      </c>
      <c r="D14" s="36">
        <v>23</v>
      </c>
      <c r="E14" s="52">
        <f t="shared" si="0"/>
        <v>3.3</v>
      </c>
      <c r="F14" s="53"/>
    </row>
    <row r="15" spans="2:12" ht="15" hidden="1" customHeight="1">
      <c r="B15" s="78">
        <v>11</v>
      </c>
      <c r="C15" s="114"/>
      <c r="D15" s="104"/>
      <c r="E15" s="52">
        <f t="shared" si="0"/>
        <v>0</v>
      </c>
      <c r="F15" s="52"/>
    </row>
    <row r="16" spans="2:12" ht="15" hidden="1" customHeight="1">
      <c r="B16" s="78">
        <v>12</v>
      </c>
      <c r="C16" s="114"/>
      <c r="D16" s="104"/>
      <c r="E16" s="52">
        <f t="shared" si="0"/>
        <v>0</v>
      </c>
      <c r="F16" s="52"/>
    </row>
    <row r="17" spans="2:6" s="53" customFormat="1" ht="15" hidden="1" customHeight="1">
      <c r="B17" s="78">
        <v>13</v>
      </c>
      <c r="C17" s="115"/>
      <c r="D17" s="104"/>
      <c r="E17" s="52">
        <f t="shared" si="0"/>
        <v>0</v>
      </c>
      <c r="F17" s="52"/>
    </row>
    <row r="18" spans="2:6" s="44" customFormat="1" ht="15" hidden="1" customHeight="1">
      <c r="B18" s="78">
        <v>14</v>
      </c>
      <c r="C18" s="115"/>
      <c r="D18" s="104"/>
      <c r="E18" s="52">
        <f t="shared" si="0"/>
        <v>0</v>
      </c>
      <c r="F18" s="52"/>
    </row>
    <row r="19" spans="2:6" ht="15" hidden="1" customHeight="1">
      <c r="B19" s="78">
        <v>15</v>
      </c>
      <c r="C19" s="115"/>
      <c r="D19" s="105"/>
      <c r="E19" s="52">
        <f t="shared" si="0"/>
        <v>0</v>
      </c>
      <c r="F19" s="52"/>
    </row>
    <row r="20" spans="2:6" ht="15" customHeight="1">
      <c r="B20" s="79"/>
      <c r="C20" s="69" t="s">
        <v>78</v>
      </c>
      <c r="D20" s="40">
        <v>122</v>
      </c>
      <c r="E20" s="52">
        <f t="shared" si="0"/>
        <v>17.3</v>
      </c>
      <c r="F20" s="52"/>
    </row>
    <row r="21" spans="2:6" ht="15" customHeight="1" thickBot="1">
      <c r="B21" s="72"/>
      <c r="C21" s="116" t="s">
        <v>5</v>
      </c>
      <c r="D21" s="117">
        <f>SUM(D5:D20)</f>
        <v>706</v>
      </c>
      <c r="E21" s="118">
        <f>SUM(E5:E20)</f>
        <v>99.9</v>
      </c>
      <c r="F21" s="52"/>
    </row>
    <row r="22" spans="2:6" ht="7.5" customHeight="1">
      <c r="B22" s="59"/>
      <c r="C22" s="44"/>
      <c r="D22" s="23"/>
      <c r="E22" s="44"/>
    </row>
    <row r="23" spans="2:6">
      <c r="B23" s="60" t="s">
        <v>77</v>
      </c>
    </row>
    <row r="24" spans="2:6">
      <c r="B24" s="61" t="s">
        <v>148</v>
      </c>
    </row>
  </sheetData>
  <mergeCells count="1">
    <mergeCell ref="B1:E1"/>
  </mergeCells>
  <phoneticPr fontId="13"/>
  <pageMargins left="0.75" right="0.75" top="1" bottom="1" header="0.51200000000000001" footer="0.51200000000000001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J24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43" customWidth="1"/>
    <col min="2" max="2" width="9.69921875" style="43" customWidth="1"/>
    <col min="3" max="3" width="56.59765625" style="43" customWidth="1"/>
    <col min="4" max="5" width="10.296875" style="43" customWidth="1"/>
    <col min="6" max="16384" width="8.59765625" style="43"/>
  </cols>
  <sheetData>
    <row r="1" spans="2:10" ht="23.4">
      <c r="B1" s="154" t="s">
        <v>7</v>
      </c>
      <c r="C1" s="154"/>
      <c r="D1" s="154"/>
      <c r="E1" s="154"/>
    </row>
    <row r="2" spans="2:10">
      <c r="C2" s="44"/>
      <c r="E2" s="45" t="s">
        <v>126</v>
      </c>
    </row>
    <row r="3" spans="2:10" ht="4.5" customHeight="1" thickBot="1">
      <c r="B3" s="46"/>
      <c r="C3" s="46"/>
      <c r="D3" s="46"/>
      <c r="E3" s="46"/>
    </row>
    <row r="4" spans="2:10" ht="15" customHeight="1">
      <c r="B4" s="47" t="s">
        <v>2</v>
      </c>
      <c r="C4" s="75" t="s">
        <v>0</v>
      </c>
      <c r="D4" s="76" t="s">
        <v>3</v>
      </c>
      <c r="E4" s="49" t="s">
        <v>1</v>
      </c>
    </row>
    <row r="5" spans="2:10" s="53" customFormat="1" ht="15" customHeight="1">
      <c r="B5" s="77">
        <v>1</v>
      </c>
      <c r="C5" s="110" t="s">
        <v>116</v>
      </c>
      <c r="D5" s="36">
        <v>152</v>
      </c>
      <c r="E5" s="52">
        <f t="shared" ref="E5:E20" si="0">ROUND(D5/$D$21*100,1)</f>
        <v>22.2</v>
      </c>
      <c r="F5" s="52"/>
    </row>
    <row r="6" spans="2:10" s="53" customFormat="1" ht="15" customHeight="1">
      <c r="B6" s="78">
        <v>2</v>
      </c>
      <c r="C6" s="111" t="s">
        <v>117</v>
      </c>
      <c r="D6" s="36">
        <v>105</v>
      </c>
      <c r="E6" s="52">
        <f t="shared" si="0"/>
        <v>15.4</v>
      </c>
      <c r="F6" s="52"/>
    </row>
    <row r="7" spans="2:10" s="53" customFormat="1" ht="15" customHeight="1">
      <c r="B7" s="78">
        <v>3</v>
      </c>
      <c r="C7" s="112" t="s">
        <v>118</v>
      </c>
      <c r="D7" s="36">
        <v>67</v>
      </c>
      <c r="E7" s="52">
        <f t="shared" si="0"/>
        <v>9.8000000000000007</v>
      </c>
      <c r="F7" s="106"/>
    </row>
    <row r="8" spans="2:10" s="53" customFormat="1" ht="15" customHeight="1">
      <c r="B8" s="78">
        <v>4</v>
      </c>
      <c r="C8" s="111" t="s">
        <v>119</v>
      </c>
      <c r="D8" s="36">
        <v>46</v>
      </c>
      <c r="E8" s="52">
        <f t="shared" si="0"/>
        <v>6.7</v>
      </c>
      <c r="F8" s="106"/>
    </row>
    <row r="9" spans="2:10" s="53" customFormat="1" ht="15" customHeight="1">
      <c r="B9" s="78">
        <v>4</v>
      </c>
      <c r="C9" s="111" t="s">
        <v>120</v>
      </c>
      <c r="D9" s="36">
        <v>46</v>
      </c>
      <c r="E9" s="52">
        <f t="shared" si="0"/>
        <v>6.7</v>
      </c>
      <c r="F9" s="106"/>
    </row>
    <row r="10" spans="2:10" s="53" customFormat="1" ht="15" customHeight="1">
      <c r="B10" s="78">
        <v>6</v>
      </c>
      <c r="C10" s="111" t="s">
        <v>121</v>
      </c>
      <c r="D10" s="36">
        <v>41</v>
      </c>
      <c r="E10" s="52">
        <f t="shared" si="0"/>
        <v>6</v>
      </c>
      <c r="F10" s="106"/>
    </row>
    <row r="11" spans="2:10" ht="15" customHeight="1">
      <c r="B11" s="78">
        <v>7</v>
      </c>
      <c r="C11" s="111" t="s">
        <v>125</v>
      </c>
      <c r="D11" s="36">
        <v>34</v>
      </c>
      <c r="E11" s="52">
        <f t="shared" si="0"/>
        <v>5</v>
      </c>
      <c r="F11" s="52"/>
    </row>
    <row r="12" spans="2:10" s="53" customFormat="1" ht="15" customHeight="1">
      <c r="B12" s="78">
        <v>8</v>
      </c>
      <c r="C12" s="111" t="s">
        <v>122</v>
      </c>
      <c r="D12" s="36">
        <v>31</v>
      </c>
      <c r="E12" s="52">
        <f t="shared" si="0"/>
        <v>4.5</v>
      </c>
      <c r="F12" s="106"/>
      <c r="G12" s="96"/>
    </row>
    <row r="13" spans="2:10" s="53" customFormat="1" ht="15" customHeight="1">
      <c r="B13" s="78">
        <v>9</v>
      </c>
      <c r="C13" s="113" t="s">
        <v>123</v>
      </c>
      <c r="D13" s="36">
        <v>30</v>
      </c>
      <c r="E13" s="52">
        <f t="shared" si="0"/>
        <v>4.4000000000000004</v>
      </c>
      <c r="F13" s="106"/>
      <c r="J13" s="96"/>
    </row>
    <row r="14" spans="2:10">
      <c r="B14" s="78">
        <v>10</v>
      </c>
      <c r="C14" s="111" t="s">
        <v>124</v>
      </c>
      <c r="D14" s="36">
        <v>22</v>
      </c>
      <c r="E14" s="52">
        <f t="shared" si="0"/>
        <v>3.2</v>
      </c>
      <c r="F14" s="53"/>
    </row>
    <row r="15" spans="2:10" ht="15" hidden="1" customHeight="1">
      <c r="B15" s="78">
        <v>11</v>
      </c>
      <c r="C15" s="114"/>
      <c r="D15" s="104"/>
      <c r="E15" s="52">
        <f t="shared" si="0"/>
        <v>0</v>
      </c>
      <c r="F15" s="52"/>
    </row>
    <row r="16" spans="2:10" ht="15" hidden="1" customHeight="1">
      <c r="B16" s="78">
        <v>12</v>
      </c>
      <c r="C16" s="114"/>
      <c r="D16" s="104"/>
      <c r="E16" s="52">
        <f t="shared" si="0"/>
        <v>0</v>
      </c>
      <c r="F16" s="52"/>
    </row>
    <row r="17" spans="2:6" s="53" customFormat="1" ht="15" hidden="1" customHeight="1">
      <c r="B17" s="78">
        <v>13</v>
      </c>
      <c r="C17" s="115"/>
      <c r="D17" s="104"/>
      <c r="E17" s="52">
        <f t="shared" si="0"/>
        <v>0</v>
      </c>
      <c r="F17" s="52"/>
    </row>
    <row r="18" spans="2:6" s="44" customFormat="1" ht="15" hidden="1" customHeight="1">
      <c r="B18" s="78">
        <v>14</v>
      </c>
      <c r="C18" s="115"/>
      <c r="D18" s="104"/>
      <c r="E18" s="52">
        <f t="shared" si="0"/>
        <v>0</v>
      </c>
      <c r="F18" s="52"/>
    </row>
    <row r="19" spans="2:6" ht="15" hidden="1" customHeight="1">
      <c r="B19" s="78">
        <v>15</v>
      </c>
      <c r="C19" s="115"/>
      <c r="D19" s="105"/>
      <c r="E19" s="52">
        <f t="shared" si="0"/>
        <v>0</v>
      </c>
      <c r="F19" s="52"/>
    </row>
    <row r="20" spans="2:6" ht="15" customHeight="1">
      <c r="B20" s="79"/>
      <c r="C20" s="69" t="s">
        <v>78</v>
      </c>
      <c r="D20" s="40">
        <v>110</v>
      </c>
      <c r="E20" s="52">
        <f t="shared" si="0"/>
        <v>16.100000000000001</v>
      </c>
      <c r="F20" s="52"/>
    </row>
    <row r="21" spans="2:6" ht="15" customHeight="1" thickBot="1">
      <c r="B21" s="72"/>
      <c r="C21" s="116" t="s">
        <v>5</v>
      </c>
      <c r="D21" s="117">
        <f>SUM(D5:D20)</f>
        <v>684</v>
      </c>
      <c r="E21" s="118">
        <f>SUM(E5:E20)</f>
        <v>100.00000000000003</v>
      </c>
      <c r="F21" s="52"/>
    </row>
    <row r="22" spans="2:6" ht="7.5" customHeight="1">
      <c r="B22" s="59"/>
      <c r="C22" s="44"/>
      <c r="D22" s="23"/>
      <c r="E22" s="44"/>
    </row>
    <row r="23" spans="2:6">
      <c r="B23" s="60" t="s">
        <v>77</v>
      </c>
    </row>
    <row r="24" spans="2:6">
      <c r="B24" s="61" t="s">
        <v>148</v>
      </c>
    </row>
  </sheetData>
  <mergeCells count="1">
    <mergeCell ref="B1:E1"/>
  </mergeCells>
  <phoneticPr fontId="13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20</vt:i4>
      </vt:variant>
      <vt:variant>
        <vt:lpstr>名前付き一覧</vt:lpstr>
      </vt:variant>
      <vt:variant>
        <vt:i4>4</vt:i4>
      </vt:variant>
    </vt:vector>
  </HeadingPairs>
  <TitlesOfParts>
    <vt:vector baseType="lpstr" size="24">
      <vt:lpstr>R６</vt:lpstr>
      <vt:lpstr>R5</vt:lpstr>
      <vt:lpstr>R4</vt:lpstr>
      <vt:lpstr>R3</vt:lpstr>
      <vt:lpstr>R2</vt:lpstr>
      <vt:lpstr>R1</vt:lpstr>
      <vt:lpstr>H30</vt:lpstr>
      <vt:lpstr>H29</vt:lpstr>
      <vt:lpstr>H28</vt:lpstr>
      <vt:lpstr>H27</vt:lpstr>
      <vt:lpstr>H26</vt:lpstr>
      <vt:lpstr>H25</vt:lpstr>
      <vt:lpstr>H24</vt:lpstr>
      <vt:lpstr>H23</vt:lpstr>
      <vt:lpstr>H22</vt:lpstr>
      <vt:lpstr>H21</vt:lpstr>
      <vt:lpstr>H20</vt:lpstr>
      <vt:lpstr>H19</vt:lpstr>
      <vt:lpstr>H18</vt:lpstr>
      <vt:lpstr>H17</vt:lpstr>
      <vt:lpstr>'R3'!Print_Area</vt:lpstr>
      <vt:lpstr>'R4'!Print_Area</vt:lpstr>
      <vt:lpstr>'R5'!Print_Area</vt:lpstr>
      <vt:lpstr>'R６'!Print_Area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2026-08-19T01:01:53Z</dcterms:created>
  <dcterms:modified xsi:type="dcterms:W3CDTF">2026-08-19T01:02:58Z</dcterms:modified>
</cp:coreProperties>
</file>