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1CB3A870-3002-423C-9EA7-0CFCB55046B8}" revIDLastSave="0" xr10:uidLastSave="{00000000-0000-0000-0000-000000000000}"/>
  <bookViews>
    <workbookView xr2:uid="{00000000-000D-0000-FFFF-FFFF00000000}" windowHeight="9180" windowWidth="12756" xWindow="4368" yWindow="156"/>
  </bookViews>
  <sheets>
    <sheet r:id="rId1" name="16-17" sheetId="4"/>
  </sheets>
  <definedNames>
    <definedName localSheetId="0" name="_xlnm.Print_Area">'16-17'!$A$1:$J$55</definedName>
  </definedNames>
  <calcPr calcId="191029"/>
</workbook>
</file>

<file path=xl/calcChain.xml><?xml version="1.0" encoding="utf-8"?>
<calcChain xmlns="http://schemas.openxmlformats.org/spreadsheetml/2006/main">
  <c r="F34" i="4" l="1"/>
  <c r="F33" i="4" l="1"/>
  <c r="F32" i="4"/>
  <c r="G35" i="4" l="1"/>
  <c r="G34" i="4"/>
  <c r="G33" i="4"/>
  <c r="G32" i="4"/>
  <c r="E34" i="4"/>
  <c r="E33" i="4"/>
  <c r="E32" i="4"/>
  <c r="H14" i="4" l="1"/>
  <c r="F38" i="4"/>
  <c r="H15" i="4"/>
  <c r="F39" i="4"/>
  <c r="G39" i="4"/>
  <c r="H16" i="4"/>
  <c r="F40" i="4"/>
  <c r="H17" i="4"/>
  <c r="F41" i="4"/>
  <c r="H18" i="4"/>
  <c r="F42" i="4"/>
  <c r="H19" i="4"/>
  <c r="F43" i="4"/>
  <c r="H20" i="4"/>
  <c r="F44" i="4"/>
  <c r="H21" i="4"/>
  <c r="F45" i="4"/>
  <c r="H22" i="4"/>
  <c r="F46" i="4"/>
  <c r="H23" i="4"/>
  <c r="H24" i="4"/>
  <c r="F48" i="4"/>
  <c r="H13" i="4"/>
  <c r="F37" i="4"/>
  <c r="G24" i="4"/>
  <c r="E48" i="4"/>
  <c r="G14" i="4"/>
  <c r="E38" i="4"/>
  <c r="G15" i="4"/>
  <c r="E39" i="4"/>
  <c r="G16" i="4"/>
  <c r="E40" i="4"/>
  <c r="G17" i="4"/>
  <c r="E41" i="4"/>
  <c r="G18" i="4"/>
  <c r="E42" i="4"/>
  <c r="G19" i="4"/>
  <c r="E43" i="4"/>
  <c r="G20" i="4"/>
  <c r="E44" i="4"/>
  <c r="G21" i="4"/>
  <c r="E45" i="4"/>
  <c r="G22" i="4"/>
  <c r="E46" i="4"/>
  <c r="G23" i="4"/>
  <c r="E47" i="4"/>
  <c r="G13" i="4"/>
  <c r="E37" i="4"/>
  <c r="F47" i="4"/>
  <c r="I35" i="4"/>
  <c r="C11" i="4"/>
  <c r="G11" i="4"/>
  <c r="D11" i="4"/>
  <c r="E11" i="4"/>
  <c r="F11" i="4"/>
  <c r="H11" i="4"/>
  <c r="I11" i="4"/>
  <c r="J11" i="4"/>
  <c r="H35" i="4"/>
  <c r="C35" i="4"/>
  <c r="D35" i="4"/>
  <c r="G47" i="4"/>
  <c r="G46" i="4"/>
  <c r="G37" i="4"/>
  <c r="F35" i="4"/>
  <c r="G42" i="4"/>
  <c r="G45" i="4"/>
  <c r="G41" i="4"/>
  <c r="G40" i="4"/>
  <c r="G38" i="4"/>
  <c r="G44" i="4"/>
  <c r="G48" i="4"/>
  <c r="G43" i="4"/>
  <c r="E35" i="4"/>
</calcChain>
</file>

<file path=xl/sharedStrings.xml><?xml version="1.0" encoding="utf-8"?>
<sst xmlns="http://schemas.openxmlformats.org/spreadsheetml/2006/main" count="67" uniqueCount="40">
  <si>
    <t>一　般</t>
  </si>
  <si>
    <t>こども</t>
  </si>
  <si>
    <t>地域図書室</t>
    <rPh sb="0" eb="2">
      <t>チイキ</t>
    </rPh>
    <rPh sb="2" eb="5">
      <t>トショシツ</t>
    </rPh>
    <phoneticPr fontId="6"/>
  </si>
  <si>
    <t>年　度</t>
    <rPh sb="0" eb="1">
      <t>トシ</t>
    </rPh>
    <rPh sb="2" eb="3">
      <t>ド</t>
    </rPh>
    <phoneticPr fontId="7"/>
  </si>
  <si>
    <t>人数</t>
    <rPh sb="0" eb="2">
      <t>ニンズウ</t>
    </rPh>
    <phoneticPr fontId="7"/>
  </si>
  <si>
    <t>冊数</t>
    <phoneticPr fontId="7"/>
  </si>
  <si>
    <t>中央図書館</t>
    <rPh sb="0" eb="2">
      <t>チュウオウ</t>
    </rPh>
    <rPh sb="2" eb="5">
      <t>トショカン</t>
    </rPh>
    <phoneticPr fontId="7"/>
  </si>
  <si>
    <t>額田図書館</t>
    <rPh sb="0" eb="2">
      <t>ヌカタ</t>
    </rPh>
    <rPh sb="2" eb="5">
      <t>トショカン</t>
    </rPh>
    <phoneticPr fontId="7"/>
  </si>
  <si>
    <r>
      <t>注１：</t>
    </r>
    <r>
      <rPr>
        <sz val="11"/>
        <rFont val="ＭＳ Ｐ明朝"/>
        <family val="1"/>
        <charset val="128"/>
      </rPr>
      <t>団体貸出を含む。</t>
    </r>
    <rPh sb="0" eb="1">
      <t>チュウ</t>
    </rPh>
    <rPh sb="3" eb="5">
      <t>ダンタイ</t>
    </rPh>
    <rPh sb="5" eb="7">
      <t>カシダシ</t>
    </rPh>
    <rPh sb="8" eb="9">
      <t>フク</t>
    </rPh>
    <phoneticPr fontId="6"/>
  </si>
  <si>
    <r>
      <t>資料：</t>
    </r>
    <r>
      <rPr>
        <sz val="11"/>
        <rFont val="ＭＳ Ｐ明朝"/>
        <family val="1"/>
        <charset val="128"/>
      </rPr>
      <t>中央図書館</t>
    </r>
    <rPh sb="3" eb="5">
      <t>チュウオウ</t>
    </rPh>
    <rPh sb="5" eb="8">
      <t>トショカン</t>
    </rPh>
    <phoneticPr fontId="7"/>
  </si>
  <si>
    <t>合　計</t>
    <phoneticPr fontId="6"/>
  </si>
  <si>
    <t>冊数</t>
    <phoneticPr fontId="7"/>
  </si>
  <si>
    <t>一人あたり
貸出冊数</t>
    <rPh sb="0" eb="2">
      <t>ヒトリ</t>
    </rPh>
    <rPh sb="6" eb="8">
      <t>カシダシ</t>
    </rPh>
    <rPh sb="8" eb="10">
      <t>サツスウ</t>
    </rPh>
    <phoneticPr fontId="7"/>
  </si>
  <si>
    <t>総数</t>
    <rPh sb="0" eb="2">
      <t>ソウスウ</t>
    </rPh>
    <phoneticPr fontId="7"/>
  </si>
  <si>
    <r>
      <t>注２：</t>
    </r>
    <r>
      <rPr>
        <sz val="11"/>
        <rFont val="ＭＳ Ｐ明朝"/>
        <family val="1"/>
        <charset val="128"/>
      </rPr>
      <t>額田図書館は、一般と子どもをまとめて計上</t>
    </r>
    <rPh sb="0" eb="1">
      <t>チュウ</t>
    </rPh>
    <rPh sb="3" eb="8">
      <t>ヌカタ</t>
    </rPh>
    <rPh sb="10" eb="12">
      <t>イッパン</t>
    </rPh>
    <rPh sb="13" eb="14">
      <t>コ</t>
    </rPh>
    <rPh sb="21" eb="23">
      <t>ケイジョウ</t>
    </rPh>
    <phoneticPr fontId="7"/>
  </si>
  <si>
    <r>
      <t>注３：</t>
    </r>
    <r>
      <rPr>
        <sz val="11"/>
        <rFont val="ＭＳ Ｐ明朝"/>
        <family val="1"/>
        <charset val="128"/>
      </rPr>
      <t>地域図書室＝南部・大平・東部・岩津・矢作・六ツ美・中央市民センター、岡崎げんき館</t>
    </r>
    <rPh sb="3" eb="5">
      <t>チイキカン</t>
    </rPh>
    <rPh sb="5" eb="7">
      <t>トショカン</t>
    </rPh>
    <rPh sb="7" eb="8">
      <t>シツ</t>
    </rPh>
    <rPh sb="37" eb="39">
      <t>オカザキ</t>
    </rPh>
    <rPh sb="42" eb="43">
      <t>カン</t>
    </rPh>
    <phoneticPr fontId="6"/>
  </si>
  <si>
    <t>児童読書活動支援</t>
    <rPh sb="0" eb="2">
      <t>ジドウ</t>
    </rPh>
    <rPh sb="2" eb="4">
      <t>ドクショ</t>
    </rPh>
    <rPh sb="4" eb="6">
      <t>カツドウ</t>
    </rPh>
    <rPh sb="6" eb="8">
      <t>シエン</t>
    </rPh>
    <phoneticPr fontId="7"/>
  </si>
  <si>
    <t>件数</t>
    <rPh sb="0" eb="2">
      <t>ケンスウ</t>
    </rPh>
    <phoneticPr fontId="7"/>
  </si>
  <si>
    <t>冊数</t>
    <rPh sb="0" eb="2">
      <t>サツスウ</t>
    </rPh>
    <phoneticPr fontId="7"/>
  </si>
  <si>
    <t>（単位：人，件，冊）</t>
    <rPh sb="6" eb="7">
      <t>ケン</t>
    </rPh>
    <phoneticPr fontId="7"/>
  </si>
  <si>
    <t>１６-１７　図書貸出状況（月別、年度別）</t>
    <rPh sb="13" eb="15">
      <t>ツキベツ</t>
    </rPh>
    <phoneticPr fontId="6"/>
  </si>
  <si>
    <r>
      <t>注４：</t>
    </r>
    <r>
      <rPr>
        <sz val="11"/>
        <color indexed="8"/>
        <rFont val="ＭＳ Ｐ明朝"/>
        <family val="1"/>
        <charset val="128"/>
      </rPr>
      <t>児童読書活動支援は市内の公立小学校等へ資料の貸出、配送を行っている。</t>
    </r>
    <rPh sb="0" eb="1">
      <t>チュウ</t>
    </rPh>
    <rPh sb="3" eb="5">
      <t>ジドウ</t>
    </rPh>
    <rPh sb="5" eb="7">
      <t>ドクショ</t>
    </rPh>
    <rPh sb="7" eb="9">
      <t>カツドウ</t>
    </rPh>
    <rPh sb="9" eb="11">
      <t>シエン</t>
    </rPh>
    <rPh sb="12" eb="14">
      <t>シナイ</t>
    </rPh>
    <rPh sb="15" eb="17">
      <t>コウリツ</t>
    </rPh>
    <rPh sb="17" eb="20">
      <t>ショウガッコウ</t>
    </rPh>
    <rPh sb="20" eb="21">
      <t>トウ</t>
    </rPh>
    <rPh sb="22" eb="24">
      <t>シリョウ</t>
    </rPh>
    <rPh sb="25" eb="27">
      <t>カシダシ</t>
    </rPh>
    <rPh sb="28" eb="30">
      <t>ハイソウ</t>
    </rPh>
    <rPh sb="31" eb="32">
      <t>オコナ</t>
    </rPh>
    <phoneticPr fontId="7"/>
  </si>
  <si>
    <r>
      <t xml:space="preserve">令和２年 </t>
    </r>
    <r>
      <rPr>
        <sz val="11"/>
        <rFont val="ＭＳ Ｐ明朝"/>
        <family val="1"/>
        <charset val="128"/>
      </rPr>
      <t>2</t>
    </r>
    <r>
      <rPr>
        <sz val="11"/>
        <color indexed="9"/>
        <rFont val="ＭＳ Ｐ明朝"/>
        <family val="1"/>
        <charset val="128"/>
      </rPr>
      <t>月</t>
    </r>
    <rPh sb="0" eb="1">
      <t>レイ</t>
    </rPh>
    <rPh sb="1" eb="2">
      <t>カズ</t>
    </rPh>
    <rPh sb="3" eb="4">
      <t>ネン</t>
    </rPh>
    <phoneticPr fontId="6"/>
  </si>
  <si>
    <r>
      <t xml:space="preserve">令和２年 </t>
    </r>
    <r>
      <rPr>
        <sz val="11"/>
        <rFont val="ＭＳ Ｐ明朝"/>
        <family val="1"/>
        <charset val="128"/>
      </rPr>
      <t>3</t>
    </r>
    <r>
      <rPr>
        <sz val="11"/>
        <color indexed="9"/>
        <rFont val="ＭＳ Ｐ明朝"/>
        <family val="1"/>
        <charset val="128"/>
      </rPr>
      <t>月</t>
    </r>
    <rPh sb="0" eb="1">
      <t>レイ</t>
    </rPh>
    <rPh sb="1" eb="2">
      <t>カズ</t>
    </rPh>
    <rPh sb="3" eb="4">
      <t>ネン</t>
    </rPh>
    <phoneticPr fontId="6"/>
  </si>
  <si>
    <t>(つづき)</t>
    <phoneticPr fontId="7"/>
  </si>
  <si>
    <t>令和２年度</t>
    <rPh sb="0" eb="1">
      <t>レイ</t>
    </rPh>
    <rPh sb="1" eb="2">
      <t>ワ</t>
    </rPh>
    <rPh sb="3" eb="5">
      <t>ネンド</t>
    </rPh>
    <phoneticPr fontId="7"/>
  </si>
  <si>
    <t>令和6年 4月</t>
    <rPh sb="0" eb="2">
      <t>レイワ</t>
    </rPh>
    <phoneticPr fontId="13"/>
  </si>
  <si>
    <t>令和7年 1月</t>
    <rPh sb="0" eb="1">
      <t>レイ</t>
    </rPh>
    <rPh sb="1" eb="2">
      <t>カズ</t>
    </rPh>
    <rPh sb="3" eb="4">
      <t>ネン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</si>
  <si>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7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</si>
  <si>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7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</si>
  <si>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7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</si>
  <si>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7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</si>
  <si>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 xml:space="preserve"> 5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phoneticPr fontId="13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</si>
  <si>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 xml:space="preserve"> 6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phoneticPr fontId="13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</si>
  <si>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 xml:space="preserve"> 7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phoneticPr fontId="13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</si>
  <si>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 xml:space="preserve"> 8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phoneticPr fontId="13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</si>
  <si>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 xml:space="preserve"> 9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phoneticPr fontId="13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</si>
  <si>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 xml:space="preserve"> 10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phoneticPr fontId="13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</si>
  <si>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 xml:space="preserve"> 11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phoneticPr fontId="13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</si>
  <si>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 xml:space="preserve"> 12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</si>
</sst>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\-#,##0;&quot;-&quot;"/>
    <numFmt numFmtId="177" formatCode="0.00_ "/>
    <numFmt numFmtId="178" formatCode="#,##0_ "/>
    <numFmt numFmtId="179" formatCode="#,##0;\-#,##0;&quot;0&quot;"/>
  </numFmts>
  <fonts count="17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6"/>
      <name val="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theme="1"/>
      </top>
      <bottom/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66">
    <xf numFmtId="0" fontId="0" fillId="0" borderId="0" xfId="0"/>
    <xf numFmtId="0" fontId="9" fillId="2" borderId="0" xfId="0" applyFont="1" applyFill="1" applyAlignment="1">
      <alignment vertical="center"/>
    </xf>
    <xf numFmtId="0" fontId="8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37" fontId="9" fillId="2" borderId="8" xfId="0" applyNumberFormat="1" applyFont="1" applyFill="1" applyBorder="1" applyAlignment="1" applyProtection="1">
      <alignment vertical="center"/>
    </xf>
    <xf numFmtId="37" fontId="9" fillId="2" borderId="0" xfId="0" applyNumberFormat="1" applyFont="1" applyFill="1" applyBorder="1" applyAlignment="1" applyProtection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center" vertical="center"/>
    </xf>
    <xf numFmtId="37" fontId="10" fillId="2" borderId="8" xfId="0" applyNumberFormat="1" applyFont="1" applyFill="1" applyBorder="1" applyAlignment="1" applyProtection="1">
      <alignment vertical="center"/>
    </xf>
    <xf numFmtId="37" fontId="10" fillId="2" borderId="0" xfId="0" applyNumberFormat="1" applyFont="1" applyFill="1" applyBorder="1" applyAlignment="1" applyProtection="1">
      <alignment vertical="center"/>
    </xf>
    <xf numFmtId="0" fontId="10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38" fontId="9" fillId="2" borderId="12" xfId="5" applyFont="1" applyFill="1" applyBorder="1" applyAlignment="1" applyProtection="1">
      <alignment vertical="center"/>
    </xf>
    <xf numFmtId="38" fontId="9" fillId="2" borderId="0" xfId="5" applyFont="1" applyFill="1" applyAlignment="1" applyProtection="1">
      <alignment vertical="center"/>
    </xf>
    <xf numFmtId="38" fontId="9" fillId="2" borderId="0" xfId="5" applyFont="1" applyFill="1" applyBorder="1" applyAlignment="1" applyProtection="1">
      <alignment vertical="center"/>
    </xf>
    <xf numFmtId="38" fontId="9" fillId="2" borderId="0" xfId="5" applyFont="1" applyFill="1" applyAlignment="1">
      <alignment vertical="center"/>
    </xf>
    <xf numFmtId="178" fontId="9" fillId="2" borderId="0" xfId="0" applyNumberFormat="1" applyFont="1" applyFill="1" applyAlignment="1">
      <alignment vertical="center"/>
    </xf>
    <xf numFmtId="38" fontId="9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177" fontId="9" fillId="2" borderId="0" xfId="0" applyNumberFormat="1" applyFont="1" applyFill="1" applyBorder="1" applyAlignment="1">
      <alignment vertical="center"/>
    </xf>
    <xf numFmtId="37" fontId="9" fillId="2" borderId="0" xfId="0" applyNumberFormat="1" applyFont="1" applyFill="1" applyAlignment="1">
      <alignment vertical="center"/>
    </xf>
    <xf numFmtId="177" fontId="10" fillId="2" borderId="0" xfId="0" applyNumberFormat="1" applyFont="1" applyFill="1" applyBorder="1" applyAlignment="1">
      <alignment vertical="center"/>
    </xf>
    <xf numFmtId="37" fontId="10" fillId="2" borderId="0" xfId="0" applyNumberFormat="1" applyFont="1" applyFill="1" applyAlignment="1">
      <alignment vertical="center"/>
    </xf>
    <xf numFmtId="38" fontId="9" fillId="2" borderId="8" xfId="5" applyFont="1" applyFill="1" applyBorder="1" applyAlignment="1" applyProtection="1">
      <alignment vertical="center"/>
    </xf>
    <xf numFmtId="176" fontId="9" fillId="2" borderId="0" xfId="0" applyNumberFormat="1" applyFont="1" applyFill="1" applyAlignment="1">
      <alignment vertical="center"/>
    </xf>
    <xf numFmtId="176" fontId="9" fillId="2" borderId="0" xfId="0" applyNumberFormat="1" applyFont="1" applyFill="1" applyBorder="1" applyAlignment="1">
      <alignment vertical="center"/>
    </xf>
    <xf numFmtId="179" fontId="9" fillId="2" borderId="0" xfId="0" applyNumberFormat="1" applyFont="1" applyFill="1" applyBorder="1" applyAlignment="1">
      <alignment horizontal="right" vertical="center"/>
    </xf>
    <xf numFmtId="179" fontId="9" fillId="2" borderId="0" xfId="0" applyNumberFormat="1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21" xfId="0" applyFont="1" applyFill="1" applyBorder="1" applyAlignment="1">
      <alignment vertical="center"/>
    </xf>
    <xf numFmtId="0" fontId="9" fillId="2" borderId="1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177" fontId="9" fillId="2" borderId="0" xfId="0" applyNumberFormat="1" applyFont="1" applyFill="1" applyAlignment="1">
      <alignment vertical="center"/>
    </xf>
    <xf numFmtId="37" fontId="9" fillId="0" borderId="0" xfId="0" applyNumberFormat="1" applyFont="1" applyFill="1" applyBorder="1" applyAlignment="1" applyProtection="1">
      <alignment vertical="center"/>
    </xf>
    <xf numFmtId="177" fontId="9" fillId="0" borderId="0" xfId="0" applyNumberFormat="1" applyFont="1" applyFill="1" applyBorder="1" applyAlignment="1">
      <alignment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9" fillId="2" borderId="15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showGridLines="0" tabSelected="1" zoomScaleNormal="100" zoomScaleSheetLayoutView="100" workbookViewId="0">
      <pane ySplit="3" topLeftCell="A4" activePane="bottomLeft" state="frozen"/>
      <selection pane="bottomLeft" activeCell="F35" sqref="F35"/>
    </sheetView>
  </sheetViews>
  <sheetFormatPr defaultColWidth="9" defaultRowHeight="13.2"/>
  <cols>
    <col min="1" max="1" width="2" style="1" customWidth="1"/>
    <col min="2" max="2" width="12.19921875" style="1" customWidth="1"/>
    <col min="3" max="3" width="9.69921875" style="1" bestFit="1" customWidth="1"/>
    <col min="4" max="4" width="11.19921875" style="1" bestFit="1" customWidth="1"/>
    <col min="5" max="5" width="8.8984375" style="1" customWidth="1"/>
    <col min="6" max="7" width="9.69921875" style="1" bestFit="1" customWidth="1"/>
    <col min="8" max="8" width="11.19921875" style="1" customWidth="1"/>
    <col min="9" max="9" width="9.69921875" style="1" bestFit="1" customWidth="1"/>
    <col min="10" max="10" width="10" style="1" customWidth="1"/>
    <col min="11" max="11" width="8.09765625" style="1" bestFit="1" customWidth="1"/>
    <col min="12" max="12" width="9.19921875" style="1" bestFit="1" customWidth="1"/>
    <col min="13" max="13" width="8.69921875" style="1" bestFit="1" customWidth="1"/>
    <col min="14" max="14" width="9.69921875" style="1" bestFit="1" customWidth="1"/>
    <col min="15" max="16384" width="9" style="1"/>
  </cols>
  <sheetData>
    <row r="1" spans="1:14" ht="23.4">
      <c r="B1" s="50" t="s">
        <v>20</v>
      </c>
      <c r="C1" s="50"/>
      <c r="D1" s="50"/>
      <c r="E1" s="50"/>
      <c r="F1" s="50"/>
      <c r="G1" s="50"/>
      <c r="H1" s="50"/>
      <c r="I1" s="51"/>
      <c r="J1" s="51"/>
      <c r="K1" s="2"/>
      <c r="L1" s="2"/>
      <c r="M1" s="2"/>
      <c r="N1" s="2"/>
    </row>
    <row r="2" spans="1:14">
      <c r="J2" s="3" t="s">
        <v>19</v>
      </c>
    </row>
    <row r="3" spans="1:14" ht="4.5" customHeight="1" thickBot="1"/>
    <row r="4" spans="1:14" ht="16.5" customHeight="1">
      <c r="B4" s="48" t="s">
        <v>3</v>
      </c>
      <c r="C4" s="55" t="s">
        <v>6</v>
      </c>
      <c r="D4" s="56"/>
      <c r="E4" s="56"/>
      <c r="F4" s="56"/>
      <c r="G4" s="57"/>
      <c r="H4" s="58"/>
      <c r="I4" s="55" t="s">
        <v>7</v>
      </c>
      <c r="J4" s="57"/>
    </row>
    <row r="5" spans="1:14" ht="16.5" customHeight="1">
      <c r="B5" s="49"/>
      <c r="C5" s="63" t="s">
        <v>0</v>
      </c>
      <c r="D5" s="63"/>
      <c r="E5" s="63" t="s">
        <v>1</v>
      </c>
      <c r="F5" s="63"/>
      <c r="G5" s="59" t="s">
        <v>13</v>
      </c>
      <c r="H5" s="49"/>
      <c r="I5" s="60"/>
      <c r="J5" s="61"/>
    </row>
    <row r="6" spans="1:14" ht="16.5" customHeight="1">
      <c r="B6" s="49"/>
      <c r="C6" s="4" t="s">
        <v>4</v>
      </c>
      <c r="D6" s="4" t="s">
        <v>5</v>
      </c>
      <c r="E6" s="4" t="s">
        <v>4</v>
      </c>
      <c r="F6" s="4" t="s">
        <v>5</v>
      </c>
      <c r="G6" s="4" t="s">
        <v>4</v>
      </c>
      <c r="H6" s="4" t="s">
        <v>5</v>
      </c>
      <c r="I6" s="4" t="s">
        <v>4</v>
      </c>
      <c r="J6" s="5" t="s">
        <v>5</v>
      </c>
    </row>
    <row r="7" spans="1:14" ht="16.5" customHeight="1">
      <c r="A7" s="3"/>
      <c r="B7" s="6" t="s">
        <v>25</v>
      </c>
      <c r="C7" s="7">
        <v>230446</v>
      </c>
      <c r="D7" s="8">
        <v>949138</v>
      </c>
      <c r="E7" s="8">
        <v>47722</v>
      </c>
      <c r="F7" s="8">
        <v>286234</v>
      </c>
      <c r="G7" s="46">
        <v>278168</v>
      </c>
      <c r="H7" s="46">
        <v>1235372</v>
      </c>
      <c r="I7" s="46">
        <v>9021</v>
      </c>
      <c r="J7" s="46">
        <v>41931</v>
      </c>
    </row>
    <row r="8" spans="1:14" ht="16.5" customHeight="1">
      <c r="A8" s="3"/>
      <c r="B8" s="6" t="s">
        <v>28</v>
      </c>
      <c r="C8" s="7">
        <v>278330</v>
      </c>
      <c r="D8" s="8">
        <v>1124144</v>
      </c>
      <c r="E8" s="8">
        <v>65179</v>
      </c>
      <c r="F8" s="8">
        <v>376581</v>
      </c>
      <c r="G8" s="46">
        <v>343509</v>
      </c>
      <c r="H8" s="46">
        <v>1500725</v>
      </c>
      <c r="I8" s="46">
        <v>11267</v>
      </c>
      <c r="J8" s="46">
        <v>52503</v>
      </c>
    </row>
    <row r="9" spans="1:14" ht="16.5" customHeight="1">
      <c r="A9" s="3"/>
      <c r="B9" s="6" t="s">
        <v>29</v>
      </c>
      <c r="C9" s="7">
        <v>272043</v>
      </c>
      <c r="D9" s="8">
        <v>1069718</v>
      </c>
      <c r="E9" s="8">
        <v>62593</v>
      </c>
      <c r="F9" s="8">
        <v>359710</v>
      </c>
      <c r="G9" s="46">
        <v>334636</v>
      </c>
      <c r="H9" s="46">
        <v>1429428</v>
      </c>
      <c r="I9" s="46">
        <v>11181</v>
      </c>
      <c r="J9" s="46">
        <v>50221</v>
      </c>
    </row>
    <row r="10" spans="1:14" ht="16.5" customHeight="1">
      <c r="A10" s="3"/>
      <c r="B10" s="6" t="s">
        <v>30</v>
      </c>
      <c r="C10" s="7">
        <v>260474</v>
      </c>
      <c r="D10" s="8">
        <v>1008576</v>
      </c>
      <c r="E10" s="8">
        <v>59621</v>
      </c>
      <c r="F10" s="8">
        <v>336785</v>
      </c>
      <c r="G10" s="8">
        <v>320095</v>
      </c>
      <c r="H10" s="8">
        <v>1345361</v>
      </c>
      <c r="I10" s="8">
        <v>10735</v>
      </c>
      <c r="J10" s="8">
        <v>46495</v>
      </c>
    </row>
    <row r="11" spans="1:14" ht="16.5" customHeight="1">
      <c r="A11" s="3"/>
      <c r="B11" s="9" t="s">
        <v>31</v>
      </c>
      <c r="C11" s="7">
        <f>SUM(C13:C24)</f>
        <v>270517</v>
      </c>
      <c r="D11" s="8">
        <f t="shared" ref="D11:J11" si="0">SUM(D13:D24)</f>
        <v>1026904</v>
      </c>
      <c r="E11" s="8">
        <f t="shared" si="0"/>
        <v>60496</v>
      </c>
      <c r="F11" s="8">
        <f t="shared" si="0"/>
        <v>340483</v>
      </c>
      <c r="G11" s="8">
        <f>SUM(C11,E11)</f>
        <v>331013</v>
      </c>
      <c r="H11" s="8">
        <f>SUM(D11,F11)</f>
        <v>1367387</v>
      </c>
      <c r="I11" s="8">
        <f t="shared" si="0"/>
        <v>10593</v>
      </c>
      <c r="J11" s="8">
        <f t="shared" si="0"/>
        <v>43850</v>
      </c>
    </row>
    <row r="12" spans="1:14" s="14" customFormat="1" ht="6" customHeight="1">
      <c r="A12" s="10"/>
      <c r="B12" s="11"/>
      <c r="C12" s="12"/>
      <c r="D12" s="13"/>
      <c r="E12" s="13"/>
      <c r="F12" s="13"/>
      <c r="G12" s="13"/>
      <c r="H12" s="13"/>
      <c r="I12" s="13"/>
      <c r="J12" s="13"/>
    </row>
    <row r="13" spans="1:14">
      <c r="B13" s="15" t="s">
        <v>26</v>
      </c>
      <c r="C13" s="16">
        <v>21977</v>
      </c>
      <c r="D13" s="17">
        <v>83732</v>
      </c>
      <c r="E13" s="18">
        <v>4485</v>
      </c>
      <c r="F13" s="18">
        <v>25316</v>
      </c>
      <c r="G13" s="17">
        <f>C13+E13</f>
        <v>26462</v>
      </c>
      <c r="H13" s="19">
        <f>D13+F13</f>
        <v>109048</v>
      </c>
      <c r="I13" s="20">
        <v>843</v>
      </c>
      <c r="J13" s="19">
        <v>3465</v>
      </c>
      <c r="K13" s="21"/>
      <c r="L13" s="21"/>
      <c r="N13" s="28"/>
    </row>
    <row r="14" spans="1:14">
      <c r="B14" s="15" t="s">
        <v>32</v>
      </c>
      <c r="C14" s="16">
        <v>22500</v>
      </c>
      <c r="D14" s="17">
        <v>85467</v>
      </c>
      <c r="E14" s="18">
        <v>4345</v>
      </c>
      <c r="F14" s="18">
        <v>24509</v>
      </c>
      <c r="G14" s="17">
        <f t="shared" ref="G14:G23" si="1">C14+E14</f>
        <v>26845</v>
      </c>
      <c r="H14" s="19">
        <f t="shared" ref="H14:H24" si="2">D14+F14</f>
        <v>109976</v>
      </c>
      <c r="I14" s="20">
        <v>960</v>
      </c>
      <c r="J14" s="19">
        <v>3868</v>
      </c>
      <c r="K14" s="21"/>
      <c r="L14" s="21"/>
      <c r="N14" s="28"/>
    </row>
    <row r="15" spans="1:14">
      <c r="B15" s="15" t="s">
        <v>33</v>
      </c>
      <c r="C15" s="16">
        <v>23381</v>
      </c>
      <c r="D15" s="17">
        <v>88679</v>
      </c>
      <c r="E15" s="18">
        <v>5331</v>
      </c>
      <c r="F15" s="18">
        <v>29772</v>
      </c>
      <c r="G15" s="17">
        <f t="shared" si="1"/>
        <v>28712</v>
      </c>
      <c r="H15" s="19">
        <f t="shared" si="2"/>
        <v>118451</v>
      </c>
      <c r="I15" s="20">
        <v>879</v>
      </c>
      <c r="J15" s="19">
        <v>3681</v>
      </c>
      <c r="K15" s="21"/>
      <c r="L15" s="21"/>
    </row>
    <row r="16" spans="1:14">
      <c r="B16" s="15" t="s">
        <v>34</v>
      </c>
      <c r="C16" s="16">
        <v>23304</v>
      </c>
      <c r="D16" s="17">
        <v>88534</v>
      </c>
      <c r="E16" s="18">
        <v>6273</v>
      </c>
      <c r="F16" s="18">
        <v>34361</v>
      </c>
      <c r="G16" s="17">
        <f t="shared" si="1"/>
        <v>29577</v>
      </c>
      <c r="H16" s="19">
        <f t="shared" si="2"/>
        <v>122895</v>
      </c>
      <c r="I16" s="20">
        <v>904</v>
      </c>
      <c r="J16" s="19">
        <v>3820</v>
      </c>
      <c r="K16" s="21"/>
      <c r="L16" s="21"/>
    </row>
    <row r="17" spans="2:14">
      <c r="B17" s="15" t="s">
        <v>35</v>
      </c>
      <c r="C17" s="16">
        <v>24170</v>
      </c>
      <c r="D17" s="17">
        <v>92869</v>
      </c>
      <c r="E17" s="18">
        <v>6658</v>
      </c>
      <c r="F17" s="18">
        <v>36100</v>
      </c>
      <c r="G17" s="17">
        <f t="shared" si="1"/>
        <v>30828</v>
      </c>
      <c r="H17" s="19">
        <f t="shared" si="2"/>
        <v>128969</v>
      </c>
      <c r="I17" s="20">
        <v>1032</v>
      </c>
      <c r="J17" s="19">
        <v>4300</v>
      </c>
      <c r="K17" s="21"/>
      <c r="L17" s="21"/>
    </row>
    <row r="18" spans="2:14">
      <c r="B18" s="15" t="s">
        <v>36</v>
      </c>
      <c r="C18" s="16">
        <v>23536</v>
      </c>
      <c r="D18" s="17">
        <v>88968</v>
      </c>
      <c r="E18" s="18">
        <v>5217</v>
      </c>
      <c r="F18" s="18">
        <v>29817</v>
      </c>
      <c r="G18" s="17">
        <f t="shared" si="1"/>
        <v>28753</v>
      </c>
      <c r="H18" s="19">
        <f t="shared" si="2"/>
        <v>118785</v>
      </c>
      <c r="I18" s="20">
        <v>834</v>
      </c>
      <c r="J18" s="19">
        <v>3508</v>
      </c>
      <c r="K18" s="21"/>
      <c r="L18" s="21"/>
    </row>
    <row r="19" spans="2:14">
      <c r="B19" s="15" t="s">
        <v>37</v>
      </c>
      <c r="C19" s="16">
        <v>22767</v>
      </c>
      <c r="D19" s="17">
        <v>84282</v>
      </c>
      <c r="E19" s="18">
        <v>4681</v>
      </c>
      <c r="F19" s="18">
        <v>26587</v>
      </c>
      <c r="G19" s="17">
        <f t="shared" si="1"/>
        <v>27448</v>
      </c>
      <c r="H19" s="19">
        <f t="shared" si="2"/>
        <v>110869</v>
      </c>
      <c r="I19" s="20">
        <v>900</v>
      </c>
      <c r="J19" s="19">
        <v>3662</v>
      </c>
      <c r="K19" s="21"/>
      <c r="L19" s="21"/>
    </row>
    <row r="20" spans="2:14">
      <c r="B20" s="15" t="s">
        <v>38</v>
      </c>
      <c r="C20" s="16">
        <v>22473</v>
      </c>
      <c r="D20" s="17">
        <v>83552</v>
      </c>
      <c r="E20" s="18">
        <v>4817</v>
      </c>
      <c r="F20" s="18">
        <v>27443</v>
      </c>
      <c r="G20" s="17">
        <f t="shared" si="1"/>
        <v>27290</v>
      </c>
      <c r="H20" s="19">
        <f t="shared" si="2"/>
        <v>110995</v>
      </c>
      <c r="I20" s="20">
        <v>855</v>
      </c>
      <c r="J20" s="19">
        <v>3528</v>
      </c>
      <c r="K20" s="21"/>
      <c r="L20" s="21"/>
    </row>
    <row r="21" spans="2:14">
      <c r="B21" s="15" t="s">
        <v>39</v>
      </c>
      <c r="C21" s="16">
        <v>20976</v>
      </c>
      <c r="D21" s="17">
        <v>81334</v>
      </c>
      <c r="E21" s="18">
        <v>4459</v>
      </c>
      <c r="F21" s="18">
        <v>25374</v>
      </c>
      <c r="G21" s="17">
        <f t="shared" si="1"/>
        <v>25435</v>
      </c>
      <c r="H21" s="19">
        <f t="shared" si="2"/>
        <v>106708</v>
      </c>
      <c r="I21" s="20">
        <v>821</v>
      </c>
      <c r="J21" s="19">
        <v>3435</v>
      </c>
      <c r="K21" s="21"/>
      <c r="L21" s="21"/>
    </row>
    <row r="22" spans="2:14">
      <c r="B22" s="15" t="s">
        <v>27</v>
      </c>
      <c r="C22" s="16">
        <v>18993</v>
      </c>
      <c r="D22" s="17">
        <v>72521</v>
      </c>
      <c r="E22" s="18">
        <v>4058</v>
      </c>
      <c r="F22" s="18">
        <v>23263</v>
      </c>
      <c r="G22" s="17">
        <f t="shared" si="1"/>
        <v>23051</v>
      </c>
      <c r="H22" s="19">
        <f t="shared" si="2"/>
        <v>95784</v>
      </c>
      <c r="I22" s="20">
        <v>765</v>
      </c>
      <c r="J22" s="19">
        <v>3194</v>
      </c>
      <c r="K22" s="21"/>
      <c r="L22" s="21"/>
    </row>
    <row r="23" spans="2:14">
      <c r="B23" s="22" t="s">
        <v>22</v>
      </c>
      <c r="C23" s="16">
        <v>22679</v>
      </c>
      <c r="D23" s="17">
        <v>87769</v>
      </c>
      <c r="E23" s="18">
        <v>4817</v>
      </c>
      <c r="F23" s="18">
        <v>27305</v>
      </c>
      <c r="G23" s="17">
        <f t="shared" si="1"/>
        <v>27496</v>
      </c>
      <c r="H23" s="19">
        <f t="shared" si="2"/>
        <v>115074</v>
      </c>
      <c r="I23" s="20">
        <v>881</v>
      </c>
      <c r="J23" s="19">
        <v>3669</v>
      </c>
      <c r="K23" s="21"/>
      <c r="L23" s="21"/>
    </row>
    <row r="24" spans="2:14">
      <c r="B24" s="23" t="s">
        <v>23</v>
      </c>
      <c r="C24" s="16">
        <v>23761</v>
      </c>
      <c r="D24" s="18">
        <v>89197</v>
      </c>
      <c r="E24" s="18">
        <v>5355</v>
      </c>
      <c r="F24" s="18">
        <v>30636</v>
      </c>
      <c r="G24" s="17">
        <f>C24+E24</f>
        <v>29116</v>
      </c>
      <c r="H24" s="19">
        <f t="shared" si="2"/>
        <v>119833</v>
      </c>
      <c r="I24" s="20">
        <v>919</v>
      </c>
      <c r="J24" s="19">
        <v>3720</v>
      </c>
      <c r="K24" s="21"/>
      <c r="L24" s="21"/>
    </row>
    <row r="25" spans="2:14" ht="4.5" customHeight="1" thickBot="1">
      <c r="B25" s="24"/>
      <c r="C25" s="25"/>
      <c r="D25" s="24"/>
      <c r="E25" s="24"/>
      <c r="F25" s="24"/>
      <c r="G25" s="24"/>
      <c r="H25" s="24"/>
      <c r="I25" s="24"/>
      <c r="J25" s="24"/>
    </row>
    <row r="26" spans="2:14" ht="4.5" customHeight="1"/>
    <row r="27" spans="2:14" ht="13.5" customHeight="1" thickBot="1">
      <c r="B27" s="1" t="s">
        <v>24</v>
      </c>
    </row>
    <row r="28" spans="2:14" ht="16.5" customHeight="1">
      <c r="B28" s="48" t="s">
        <v>3</v>
      </c>
      <c r="C28" s="62" t="s">
        <v>2</v>
      </c>
      <c r="D28" s="62"/>
      <c r="E28" s="62" t="s">
        <v>10</v>
      </c>
      <c r="F28" s="64"/>
      <c r="G28" s="52" t="s">
        <v>12</v>
      </c>
      <c r="H28" s="55" t="s">
        <v>16</v>
      </c>
      <c r="I28" s="56"/>
    </row>
    <row r="29" spans="2:14" ht="16.5" customHeight="1">
      <c r="B29" s="49"/>
      <c r="C29" s="63"/>
      <c r="D29" s="63"/>
      <c r="E29" s="63"/>
      <c r="F29" s="59"/>
      <c r="G29" s="53"/>
      <c r="H29" s="54"/>
      <c r="I29" s="65"/>
    </row>
    <row r="30" spans="2:14" ht="16.5" customHeight="1">
      <c r="B30" s="49"/>
      <c r="C30" s="4" t="s">
        <v>4</v>
      </c>
      <c r="D30" s="4" t="s">
        <v>5</v>
      </c>
      <c r="E30" s="4" t="s">
        <v>4</v>
      </c>
      <c r="F30" s="5" t="s">
        <v>11</v>
      </c>
      <c r="G30" s="54"/>
      <c r="H30" s="4" t="s">
        <v>17</v>
      </c>
      <c r="I30" s="5" t="s">
        <v>18</v>
      </c>
    </row>
    <row r="31" spans="2:14" ht="16.5" customHeight="1">
      <c r="B31" s="26" t="s">
        <v>25</v>
      </c>
      <c r="C31" s="46">
        <v>107455</v>
      </c>
      <c r="D31" s="8">
        <v>412771</v>
      </c>
      <c r="E31" s="46">
        <v>394644</v>
      </c>
      <c r="F31" s="46">
        <v>1690074</v>
      </c>
      <c r="G31" s="47">
        <v>4.2825280505975005</v>
      </c>
      <c r="H31" s="28">
        <v>1114</v>
      </c>
      <c r="I31" s="28">
        <v>94025</v>
      </c>
      <c r="M31" s="28"/>
    </row>
    <row r="32" spans="2:14" ht="16.5" customHeight="1">
      <c r="B32" s="26" t="s">
        <v>28</v>
      </c>
      <c r="C32" s="8">
        <v>137494</v>
      </c>
      <c r="D32" s="8">
        <v>528769</v>
      </c>
      <c r="E32" s="8">
        <f>G8+I8+C32</f>
        <v>492270</v>
      </c>
      <c r="F32" s="8">
        <f>H8+J8+D32</f>
        <v>2081997</v>
      </c>
      <c r="G32" s="27">
        <f>F32/E32</f>
        <v>4.2293802181729543</v>
      </c>
      <c r="H32" s="28">
        <v>996</v>
      </c>
      <c r="I32" s="28">
        <v>88362</v>
      </c>
      <c r="M32" s="28"/>
      <c r="N32" s="45"/>
    </row>
    <row r="33" spans="2:13" ht="16.5" customHeight="1">
      <c r="B33" s="26" t="s">
        <v>29</v>
      </c>
      <c r="C33" s="8">
        <v>138321</v>
      </c>
      <c r="D33" s="8">
        <v>520198</v>
      </c>
      <c r="E33" s="8">
        <f>G9+I9+C33</f>
        <v>484138</v>
      </c>
      <c r="F33" s="8">
        <f t="shared" ref="F33:F34" si="3">H9+J9+D33</f>
        <v>1999847</v>
      </c>
      <c r="G33" s="27">
        <f>F33/E33</f>
        <v>4.1307375169889573</v>
      </c>
      <c r="H33" s="28">
        <v>1032</v>
      </c>
      <c r="I33" s="28">
        <v>90943</v>
      </c>
      <c r="M33" s="28"/>
    </row>
    <row r="34" spans="2:13" ht="16.5" customHeight="1">
      <c r="B34" s="26" t="s">
        <v>30</v>
      </c>
      <c r="C34" s="8">
        <v>139575</v>
      </c>
      <c r="D34" s="8">
        <v>523455</v>
      </c>
      <c r="E34" s="8">
        <f>G10+I10+C34</f>
        <v>470405</v>
      </c>
      <c r="F34" s="8">
        <f>H10+J10+D34</f>
        <v>1915311</v>
      </c>
      <c r="G34" s="27">
        <f>F34/E34</f>
        <v>4.0716212625290975</v>
      </c>
      <c r="H34" s="28">
        <v>983</v>
      </c>
      <c r="I34" s="28">
        <v>87852</v>
      </c>
      <c r="L34" s="28"/>
      <c r="M34" s="28"/>
    </row>
    <row r="35" spans="2:13" ht="16.5" customHeight="1">
      <c r="B35" s="9" t="s">
        <v>31</v>
      </c>
      <c r="C35" s="7">
        <f>SUM(C37:C48)</f>
        <v>147407</v>
      </c>
      <c r="D35" s="8">
        <f>SUM(D37:D48)</f>
        <v>539321</v>
      </c>
      <c r="E35" s="46">
        <f>SUM(E37:E48)</f>
        <v>489013</v>
      </c>
      <c r="F35" s="46">
        <f>SUM(F37:F48)</f>
        <v>1950558</v>
      </c>
      <c r="G35" s="47">
        <f>F35/E35</f>
        <v>3.9887651248535314</v>
      </c>
      <c r="H35" s="8">
        <f>SUM(H37:H48)</f>
        <v>1014</v>
      </c>
      <c r="I35" s="8">
        <f>SUM(I37:I48)</f>
        <v>92176</v>
      </c>
      <c r="M35" s="28"/>
    </row>
    <row r="36" spans="2:13" s="14" customFormat="1" ht="6" customHeight="1">
      <c r="B36" s="11"/>
      <c r="C36" s="12"/>
      <c r="D36" s="13"/>
      <c r="E36" s="8"/>
      <c r="F36" s="8"/>
      <c r="G36" s="29"/>
      <c r="H36" s="30"/>
      <c r="I36" s="30"/>
    </row>
    <row r="37" spans="2:13">
      <c r="B37" s="15" t="s">
        <v>26</v>
      </c>
      <c r="C37" s="31">
        <v>11624</v>
      </c>
      <c r="D37" s="18">
        <v>43039</v>
      </c>
      <c r="E37" s="8">
        <f>SUM(G13,I13,C37)</f>
        <v>38929</v>
      </c>
      <c r="F37" s="8">
        <f t="shared" ref="F37:F48" si="4">SUM(H13,J13,D37)</f>
        <v>155552</v>
      </c>
      <c r="G37" s="27">
        <f>F37/E37</f>
        <v>3.9957872023427266</v>
      </c>
      <c r="H37" s="32">
        <v>47</v>
      </c>
      <c r="I37" s="32">
        <v>4735</v>
      </c>
    </row>
    <row r="38" spans="2:13">
      <c r="B38" s="15" t="s">
        <v>32</v>
      </c>
      <c r="C38" s="31">
        <v>12127</v>
      </c>
      <c r="D38" s="18">
        <v>44114</v>
      </c>
      <c r="E38" s="8">
        <f t="shared" ref="E38:E48" si="5">SUM(G14,I14,C38)</f>
        <v>39932</v>
      </c>
      <c r="F38" s="8">
        <f t="shared" si="4"/>
        <v>157958</v>
      </c>
      <c r="G38" s="27">
        <f t="shared" ref="G38:G48" si="6">F38/E38</f>
        <v>3.9556746468997295</v>
      </c>
      <c r="H38" s="32">
        <v>148</v>
      </c>
      <c r="I38" s="32">
        <v>14051</v>
      </c>
    </row>
    <row r="39" spans="2:13">
      <c r="B39" s="15" t="s">
        <v>33</v>
      </c>
      <c r="C39" s="31">
        <v>12721</v>
      </c>
      <c r="D39" s="18">
        <v>46476</v>
      </c>
      <c r="E39" s="8">
        <f t="shared" si="5"/>
        <v>42312</v>
      </c>
      <c r="F39" s="8">
        <f t="shared" si="4"/>
        <v>168608</v>
      </c>
      <c r="G39" s="27">
        <f t="shared" si="6"/>
        <v>3.9848742673473247</v>
      </c>
      <c r="H39" s="32">
        <v>91</v>
      </c>
      <c r="I39" s="32">
        <v>8975</v>
      </c>
    </row>
    <row r="40" spans="2:13">
      <c r="B40" s="15" t="s">
        <v>34</v>
      </c>
      <c r="C40" s="31">
        <v>13057</v>
      </c>
      <c r="D40" s="18">
        <v>47783</v>
      </c>
      <c r="E40" s="8">
        <f>SUM(G16,I16,C40)</f>
        <v>43538</v>
      </c>
      <c r="F40" s="8">
        <f t="shared" si="4"/>
        <v>174498</v>
      </c>
      <c r="G40" s="27">
        <f t="shared" si="6"/>
        <v>4.0079470807111033</v>
      </c>
      <c r="H40" s="32">
        <v>118</v>
      </c>
      <c r="I40" s="32">
        <v>10571</v>
      </c>
    </row>
    <row r="41" spans="2:13">
      <c r="B41" s="15" t="s">
        <v>35</v>
      </c>
      <c r="C41" s="31">
        <v>12863</v>
      </c>
      <c r="D41" s="18">
        <v>47019</v>
      </c>
      <c r="E41" s="8">
        <f t="shared" si="5"/>
        <v>44723</v>
      </c>
      <c r="F41" s="8">
        <f t="shared" si="4"/>
        <v>180288</v>
      </c>
      <c r="G41" s="27">
        <f t="shared" si="6"/>
        <v>4.0312143639737945</v>
      </c>
      <c r="H41" s="32">
        <v>13</v>
      </c>
      <c r="I41" s="32">
        <v>657</v>
      </c>
    </row>
    <row r="42" spans="2:13">
      <c r="B42" s="15" t="s">
        <v>36</v>
      </c>
      <c r="C42" s="31">
        <v>12338</v>
      </c>
      <c r="D42" s="18">
        <v>44760</v>
      </c>
      <c r="E42" s="8">
        <f t="shared" si="5"/>
        <v>41925</v>
      </c>
      <c r="F42" s="8">
        <f t="shared" si="4"/>
        <v>167053</v>
      </c>
      <c r="G42" s="27">
        <f t="shared" si="6"/>
        <v>3.9845676803816339</v>
      </c>
      <c r="H42" s="32">
        <v>137</v>
      </c>
      <c r="I42" s="32">
        <v>11788</v>
      </c>
    </row>
    <row r="43" spans="2:13">
      <c r="B43" s="15" t="s">
        <v>37</v>
      </c>
      <c r="C43" s="31">
        <v>13060</v>
      </c>
      <c r="D43" s="18">
        <v>47071</v>
      </c>
      <c r="E43" s="8">
        <f t="shared" si="5"/>
        <v>41408</v>
      </c>
      <c r="F43" s="8">
        <f t="shared" si="4"/>
        <v>161602</v>
      </c>
      <c r="G43" s="27">
        <f t="shared" si="6"/>
        <v>3.9026758114374034</v>
      </c>
      <c r="H43" s="32">
        <v>102</v>
      </c>
      <c r="I43" s="32">
        <v>9218</v>
      </c>
    </row>
    <row r="44" spans="2:13">
      <c r="B44" s="15" t="s">
        <v>38</v>
      </c>
      <c r="C44" s="31">
        <v>12279</v>
      </c>
      <c r="D44" s="18">
        <v>44481</v>
      </c>
      <c r="E44" s="8">
        <f t="shared" si="5"/>
        <v>40424</v>
      </c>
      <c r="F44" s="8">
        <f t="shared" si="4"/>
        <v>159004</v>
      </c>
      <c r="G44" s="27">
        <f t="shared" si="6"/>
        <v>3.9334058974866415</v>
      </c>
      <c r="H44" s="32">
        <v>146</v>
      </c>
      <c r="I44" s="32">
        <v>13177</v>
      </c>
    </row>
    <row r="45" spans="2:13">
      <c r="B45" s="15" t="s">
        <v>39</v>
      </c>
      <c r="C45" s="31">
        <v>11241</v>
      </c>
      <c r="D45" s="18">
        <v>41546</v>
      </c>
      <c r="E45" s="8">
        <f t="shared" si="5"/>
        <v>37497</v>
      </c>
      <c r="F45" s="8">
        <f t="shared" si="4"/>
        <v>151689</v>
      </c>
      <c r="G45" s="27">
        <f t="shared" si="6"/>
        <v>4.0453636290903274</v>
      </c>
      <c r="H45" s="33">
        <v>120</v>
      </c>
      <c r="I45" s="33">
        <v>11578</v>
      </c>
    </row>
    <row r="46" spans="2:13">
      <c r="B46" s="15" t="s">
        <v>27</v>
      </c>
      <c r="C46" s="31">
        <v>11124</v>
      </c>
      <c r="D46" s="18">
        <v>40766</v>
      </c>
      <c r="E46" s="8">
        <f t="shared" si="5"/>
        <v>34940</v>
      </c>
      <c r="F46" s="8">
        <f t="shared" si="4"/>
        <v>139744</v>
      </c>
      <c r="G46" s="27">
        <f t="shared" si="6"/>
        <v>3.9995420721236403</v>
      </c>
      <c r="H46" s="33">
        <v>86</v>
      </c>
      <c r="I46" s="33">
        <v>7219</v>
      </c>
    </row>
    <row r="47" spans="2:13">
      <c r="B47" s="22" t="s">
        <v>22</v>
      </c>
      <c r="C47" s="31">
        <v>12192</v>
      </c>
      <c r="D47" s="18">
        <v>44777</v>
      </c>
      <c r="E47" s="8">
        <f t="shared" si="5"/>
        <v>40569</v>
      </c>
      <c r="F47" s="8">
        <f t="shared" si="4"/>
        <v>163520</v>
      </c>
      <c r="G47" s="27">
        <f t="shared" si="6"/>
        <v>4.0306638073405798</v>
      </c>
      <c r="H47" s="33">
        <v>6</v>
      </c>
      <c r="I47" s="33">
        <v>207</v>
      </c>
    </row>
    <row r="48" spans="2:13">
      <c r="B48" s="23" t="s">
        <v>23</v>
      </c>
      <c r="C48" s="18">
        <v>12781</v>
      </c>
      <c r="D48" s="18">
        <v>47489</v>
      </c>
      <c r="E48" s="8">
        <f t="shared" si="5"/>
        <v>42816</v>
      </c>
      <c r="F48" s="8">
        <f t="shared" si="4"/>
        <v>171042</v>
      </c>
      <c r="G48" s="27">
        <f t="shared" si="6"/>
        <v>3.9948150224215246</v>
      </c>
      <c r="H48" s="34">
        <v>0</v>
      </c>
      <c r="I48" s="35">
        <v>0</v>
      </c>
    </row>
    <row r="49" spans="2:12" ht="4.5" customHeight="1" thickBot="1">
      <c r="B49" s="36"/>
      <c r="C49" s="24"/>
      <c r="D49" s="24"/>
      <c r="E49" s="24"/>
      <c r="F49" s="24"/>
      <c r="G49" s="37"/>
      <c r="H49" s="24"/>
      <c r="I49" s="24"/>
      <c r="J49" s="37"/>
      <c r="K49" s="37"/>
    </row>
    <row r="50" spans="2:12" ht="5.25" customHeight="1">
      <c r="G50" s="38"/>
      <c r="I50" s="39"/>
      <c r="J50" s="37"/>
      <c r="K50" s="37"/>
      <c r="L50" s="37"/>
    </row>
    <row r="51" spans="2:12">
      <c r="B51" s="40" t="s">
        <v>9</v>
      </c>
      <c r="E51" s="37"/>
      <c r="F51" s="37"/>
      <c r="G51" s="37"/>
      <c r="H51" s="37"/>
      <c r="I51" s="37"/>
    </row>
    <row r="52" spans="2:12">
      <c r="B52" s="41" t="s">
        <v>8</v>
      </c>
    </row>
    <row r="53" spans="2:12">
      <c r="B53" s="42" t="s">
        <v>14</v>
      </c>
    </row>
    <row r="54" spans="2:12">
      <c r="B54" s="42" t="s">
        <v>15</v>
      </c>
    </row>
    <row r="55" spans="2:12">
      <c r="B55" s="43" t="s">
        <v>21</v>
      </c>
    </row>
    <row r="56" spans="2:12">
      <c r="B56" s="44"/>
    </row>
  </sheetData>
  <mergeCells count="12">
    <mergeCell ref="B4:B6"/>
    <mergeCell ref="B28:B30"/>
    <mergeCell ref="B1:J1"/>
    <mergeCell ref="G28:G30"/>
    <mergeCell ref="C4:H4"/>
    <mergeCell ref="G5:H5"/>
    <mergeCell ref="I4:J5"/>
    <mergeCell ref="C28:D29"/>
    <mergeCell ref="E28:F29"/>
    <mergeCell ref="C5:D5"/>
    <mergeCell ref="H28:I29"/>
    <mergeCell ref="E5:F5"/>
  </mergeCells>
  <phoneticPr fontId="7"/>
  <pageMargins left="0.75" right="0.75" top="1" bottom="1" header="0.51200000000000001" footer="0.51200000000000001"/>
  <pageSetup paperSize="9" scale="84" orientation="portrait" r:id="rId1"/>
  <headerFooter alignWithMargins="0"/>
  <colBreaks count="1" manualBreakCount="1">
    <brk id="10" max="1048575" man="1"/>
  </colBreaks>
  <ignoredErrors>
    <ignoredError sqref="G38:G48" evalError="1"/>
    <ignoredError sqref="G35" formula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16-17</vt:lpstr>
      <vt:lpstr>'16-17'!Print_Area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2026-08-19T01:27:00Z</dcterms:created>
  <dcterms:modified xsi:type="dcterms:W3CDTF">2026-09-02T06:59:06Z</dcterms:modified>
</cp:coreProperties>
</file>