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51842B36-506E-48A3-9348-45975B1F1FB1}" revIDLastSave="0" xr10:uidLastSave="{00000000-0000-0000-0000-000000000000}"/>
  <bookViews>
    <workbookView windowHeight="9108" windowWidth="12048" xWindow="3324" yWindow="1428"/>
  </bookViews>
  <sheets>
    <sheet r:id="rId1" name="R7" sheetId="17"/>
    <sheet r:id="rId2" name="R6" sheetId="16"/>
    <sheet r:id="rId3" name="R5" sheetId="15"/>
    <sheet r:id="rId4" name="R4" sheetId="14"/>
    <sheet r:id="rId5" name="R3" sheetId="13"/>
    <sheet r:id="rId6" name="R2" sheetId="12"/>
    <sheet r:id="rId7" name="R1" sheetId="11"/>
    <sheet r:id="rId8" name="Ｈ30" sheetId="10"/>
    <sheet r:id="rId9" name="Ｈ29" sheetId="9"/>
    <sheet r:id="rId10" name="H28" sheetId="8"/>
    <sheet r:id="rId11" name="H27" sheetId="7"/>
    <sheet r:id="rId12" name="H26" sheetId="6"/>
    <sheet r:id="rId13" name="H25" sheetId="5"/>
    <sheet r:id="rId14" name="H24" sheetId="4"/>
    <sheet r:id="rId15" name="H23" sheetId="3"/>
  </sheets>
  <calcPr calcId="191029"/>
</workbook>
</file>

<file path=xl/calcChain.xml><?xml version="1.0" encoding="utf-8"?>
<calcChain xmlns="http://schemas.openxmlformats.org/spreadsheetml/2006/main">
  <c r="N15" i="17" l="1"/>
  <c r="H13" i="17"/>
  <c r="H11" i="17"/>
  <c r="N13" i="17"/>
  <c r="N11" i="17"/>
  <c r="N9" i="17"/>
  <c r="H7" i="17"/>
  <c r="N7" i="17"/>
  <c r="H12" i="17"/>
  <c r="H10" i="17"/>
  <c r="H8" i="17"/>
  <c r="H14" i="17"/>
  <c r="N14" i="17"/>
  <c r="H6" i="17"/>
  <c r="K7" i="17"/>
  <c r="K14" i="17"/>
  <c r="E14" i="17"/>
  <c r="K13" i="17"/>
  <c r="E13" i="17"/>
  <c r="K11" i="17"/>
  <c r="E11" i="17"/>
  <c r="K9" i="17"/>
  <c r="H9" i="17"/>
  <c r="E9" i="17"/>
  <c r="E7" i="17"/>
  <c r="K16" i="16"/>
  <c r="H16" i="16"/>
  <c r="E16" i="16"/>
  <c r="K15" i="16"/>
  <c r="H15" i="16"/>
  <c r="E15" i="16"/>
  <c r="N14" i="16"/>
  <c r="K13" i="16"/>
  <c r="H13" i="16"/>
  <c r="N13" i="16"/>
  <c r="E13" i="16"/>
  <c r="E17" i="16"/>
  <c r="N12" i="16"/>
  <c r="K11" i="16"/>
  <c r="H11" i="16"/>
  <c r="E11" i="16"/>
  <c r="N10" i="16"/>
  <c r="K9" i="16"/>
  <c r="H9" i="16"/>
  <c r="E9" i="16"/>
  <c r="N8" i="16"/>
  <c r="K13" i="15"/>
  <c r="H13" i="15"/>
  <c r="N13" i="15"/>
  <c r="E13" i="15"/>
  <c r="E17" i="15"/>
  <c r="H19" i="15"/>
  <c r="K11" i="15"/>
  <c r="H11" i="15"/>
  <c r="E11" i="15"/>
  <c r="K9" i="15"/>
  <c r="H9" i="15"/>
  <c r="N9" i="15"/>
  <c r="E9" i="15"/>
  <c r="K16" i="15"/>
  <c r="H16" i="15"/>
  <c r="N16" i="15"/>
  <c r="E16" i="15"/>
  <c r="K15" i="15"/>
  <c r="H15" i="15"/>
  <c r="E15" i="15"/>
  <c r="N14" i="15"/>
  <c r="N12" i="15"/>
  <c r="N11" i="15"/>
  <c r="N10" i="15"/>
  <c r="K17" i="15"/>
  <c r="N8" i="15"/>
  <c r="K16" i="14"/>
  <c r="N16" i="14"/>
  <c r="H16" i="14"/>
  <c r="E16" i="14"/>
  <c r="K15" i="14"/>
  <c r="H15" i="14"/>
  <c r="E15" i="14"/>
  <c r="N14" i="14"/>
  <c r="K13" i="14"/>
  <c r="K17" i="14"/>
  <c r="H13" i="14"/>
  <c r="E13" i="14"/>
  <c r="N12" i="14"/>
  <c r="K11" i="14"/>
  <c r="H11" i="14"/>
  <c r="N11" i="14"/>
  <c r="E11" i="14"/>
  <c r="N10" i="14"/>
  <c r="K9" i="14"/>
  <c r="H9" i="14"/>
  <c r="E9" i="14"/>
  <c r="N8" i="14"/>
  <c r="E13" i="13"/>
  <c r="K16" i="13"/>
  <c r="H16" i="13"/>
  <c r="N16" i="13"/>
  <c r="E16" i="13"/>
  <c r="K15" i="13"/>
  <c r="H15" i="13"/>
  <c r="N15" i="13"/>
  <c r="E15" i="13"/>
  <c r="E17" i="13"/>
  <c r="N14" i="13"/>
  <c r="K13" i="13"/>
  <c r="H13" i="13"/>
  <c r="N12" i="13"/>
  <c r="K11" i="13"/>
  <c r="H11" i="13"/>
  <c r="E11" i="13"/>
  <c r="N10" i="13"/>
  <c r="K9" i="13"/>
  <c r="K17" i="13"/>
  <c r="H9" i="13"/>
  <c r="H17" i="13"/>
  <c r="E9" i="13"/>
  <c r="N8" i="13"/>
  <c r="K9" i="12"/>
  <c r="K16" i="12"/>
  <c r="H16" i="12"/>
  <c r="E16" i="12"/>
  <c r="K15" i="12"/>
  <c r="K17" i="12"/>
  <c r="H15" i="12"/>
  <c r="N15" i="12"/>
  <c r="E15" i="12"/>
  <c r="N14" i="12"/>
  <c r="K13" i="12"/>
  <c r="H13" i="12"/>
  <c r="N13" i="12"/>
  <c r="E13" i="12"/>
  <c r="E17" i="12"/>
  <c r="H19" i="12"/>
  <c r="N12" i="12"/>
  <c r="K11" i="12"/>
  <c r="H11" i="12"/>
  <c r="N11" i="12"/>
  <c r="E11" i="12"/>
  <c r="N10" i="12"/>
  <c r="H9" i="12"/>
  <c r="H17" i="12"/>
  <c r="E9" i="12"/>
  <c r="N8" i="12"/>
  <c r="K15" i="11"/>
  <c r="K13" i="11"/>
  <c r="N8" i="11"/>
  <c r="E9" i="11"/>
  <c r="K16" i="11"/>
  <c r="N16" i="11"/>
  <c r="H16" i="11"/>
  <c r="E16" i="11"/>
  <c r="H15" i="11"/>
  <c r="N15" i="11"/>
  <c r="E15" i="11"/>
  <c r="N14" i="11"/>
  <c r="H13" i="11"/>
  <c r="E13" i="11"/>
  <c r="N12" i="11"/>
  <c r="K11" i="11"/>
  <c r="H11" i="11"/>
  <c r="E11" i="11"/>
  <c r="N10" i="11"/>
  <c r="K9" i="11"/>
  <c r="K17" i="11"/>
  <c r="H9" i="11"/>
  <c r="N9" i="11"/>
  <c r="E15" i="10"/>
  <c r="E13" i="10"/>
  <c r="E11" i="10"/>
  <c r="E9" i="10"/>
  <c r="K16" i="10"/>
  <c r="H16" i="10"/>
  <c r="N16" i="10"/>
  <c r="E16" i="10"/>
  <c r="K15" i="10"/>
  <c r="K17" i="10"/>
  <c r="H15" i="10"/>
  <c r="N15" i="10"/>
  <c r="N14" i="10"/>
  <c r="H13" i="10"/>
  <c r="N13" i="10"/>
  <c r="N12" i="10"/>
  <c r="K11" i="10"/>
  <c r="H11" i="10"/>
  <c r="N11" i="10"/>
  <c r="N10" i="10"/>
  <c r="K9" i="10"/>
  <c r="N9" i="10"/>
  <c r="H9" i="10"/>
  <c r="N8" i="10"/>
  <c r="K15" i="9"/>
  <c r="K11" i="9"/>
  <c r="K17" i="9"/>
  <c r="K9" i="9"/>
  <c r="H15" i="9"/>
  <c r="N15" i="9"/>
  <c r="H13" i="9"/>
  <c r="H11" i="9"/>
  <c r="N11" i="9"/>
  <c r="H9" i="9"/>
  <c r="H17" i="9"/>
  <c r="E15" i="9"/>
  <c r="E13" i="9"/>
  <c r="E11" i="9"/>
  <c r="E9" i="9"/>
  <c r="E17" i="9"/>
  <c r="N8" i="9"/>
  <c r="E16" i="9"/>
  <c r="K16" i="9"/>
  <c r="N16" i="9"/>
  <c r="H16" i="9"/>
  <c r="N14" i="9"/>
  <c r="N12" i="9"/>
  <c r="N10" i="9"/>
  <c r="E8" i="8"/>
  <c r="E9" i="8"/>
  <c r="E17" i="8"/>
  <c r="H19" i="8"/>
  <c r="K15" i="8"/>
  <c r="K13" i="8"/>
  <c r="N13" i="8"/>
  <c r="K11" i="8"/>
  <c r="N11" i="8"/>
  <c r="K9" i="8"/>
  <c r="N10" i="8"/>
  <c r="K16" i="8"/>
  <c r="N12" i="8"/>
  <c r="N8" i="8"/>
  <c r="H17" i="8"/>
  <c r="H16" i="8"/>
  <c r="N16" i="8"/>
  <c r="N15" i="8"/>
  <c r="K15" i="7"/>
  <c r="N15" i="7"/>
  <c r="K13" i="7"/>
  <c r="K11" i="7"/>
  <c r="K9" i="7"/>
  <c r="K17" i="7"/>
  <c r="K19" i="7"/>
  <c r="K16" i="7"/>
  <c r="H17" i="7"/>
  <c r="H19" i="7"/>
  <c r="H16" i="7"/>
  <c r="N16" i="7"/>
  <c r="E16" i="7"/>
  <c r="E17" i="7"/>
  <c r="N14" i="7"/>
  <c r="N13" i="7"/>
  <c r="N12" i="7"/>
  <c r="N11" i="7"/>
  <c r="N10" i="7"/>
  <c r="N9" i="7"/>
  <c r="N8" i="7"/>
  <c r="H15" i="6"/>
  <c r="N15" i="6"/>
  <c r="H14" i="6"/>
  <c r="H13" i="6"/>
  <c r="N13" i="6"/>
  <c r="H12" i="6"/>
  <c r="H11" i="6"/>
  <c r="N11" i="6"/>
  <c r="H10" i="6"/>
  <c r="H9" i="6"/>
  <c r="H8" i="6"/>
  <c r="E17" i="6"/>
  <c r="H17" i="6"/>
  <c r="E16" i="6"/>
  <c r="H16" i="6"/>
  <c r="N16" i="6"/>
  <c r="N14" i="6"/>
  <c r="N12" i="6"/>
  <c r="N10" i="6"/>
  <c r="N9" i="6"/>
  <c r="N8" i="6"/>
  <c r="N17" i="5"/>
  <c r="H19" i="4"/>
  <c r="N8" i="5"/>
  <c r="N9" i="5"/>
  <c r="N10" i="5"/>
  <c r="N11" i="5"/>
  <c r="N12" i="5"/>
  <c r="N13" i="5"/>
  <c r="N14" i="5"/>
  <c r="N15" i="5"/>
  <c r="E16" i="5"/>
  <c r="N16" i="5"/>
  <c r="E17" i="5"/>
  <c r="K19" i="5"/>
  <c r="N19" i="5"/>
  <c r="N16" i="4"/>
  <c r="N17" i="4"/>
  <c r="N19" i="4"/>
  <c r="N11" i="4"/>
  <c r="N12" i="4"/>
  <c r="N13" i="4"/>
  <c r="N14" i="4"/>
  <c r="N15" i="4"/>
  <c r="N10" i="4"/>
  <c r="N8" i="4"/>
  <c r="N9" i="4"/>
  <c r="E16" i="4"/>
  <c r="E17" i="4"/>
  <c r="K19" i="4"/>
  <c r="E17" i="3"/>
  <c r="N17" i="3"/>
  <c r="N9" i="3"/>
  <c r="N12" i="3"/>
  <c r="N13" i="3"/>
  <c r="N8" i="3"/>
  <c r="E16" i="3"/>
  <c r="K19" i="6"/>
  <c r="N9" i="8"/>
  <c r="N14" i="8"/>
  <c r="N13" i="9"/>
  <c r="E17" i="10"/>
  <c r="H17" i="11"/>
  <c r="N17" i="11"/>
  <c r="N19" i="11"/>
  <c r="N11" i="11"/>
  <c r="N13" i="11"/>
  <c r="E17" i="11"/>
  <c r="N16" i="12"/>
  <c r="N9" i="12"/>
  <c r="N13" i="13"/>
  <c r="N11" i="13"/>
  <c r="N15" i="14"/>
  <c r="N13" i="14"/>
  <c r="H17" i="14"/>
  <c r="N9" i="14"/>
  <c r="E17" i="14"/>
  <c r="H19" i="14"/>
  <c r="H19" i="6"/>
  <c r="N17" i="6"/>
  <c r="N19" i="6"/>
  <c r="N17" i="13"/>
  <c r="N19" i="13"/>
  <c r="H19" i="13"/>
  <c r="H19" i="9"/>
  <c r="N17" i="9"/>
  <c r="N19" i="9"/>
  <c r="N17" i="12"/>
  <c r="N19" i="12"/>
  <c r="N17" i="14"/>
  <c r="N9" i="13"/>
  <c r="H19" i="11"/>
  <c r="K17" i="8"/>
  <c r="N17" i="8"/>
  <c r="N19" i="8"/>
  <c r="N9" i="9"/>
  <c r="H19" i="5"/>
  <c r="E16" i="8"/>
  <c r="H17" i="10"/>
  <c r="N17" i="7"/>
  <c r="N19" i="7"/>
  <c r="N19" i="14"/>
  <c r="N17" i="10"/>
  <c r="N19" i="10"/>
  <c r="H19" i="10"/>
  <c r="N15" i="15"/>
  <c r="H17" i="15"/>
  <c r="N17" i="15"/>
  <c r="N19" i="15"/>
  <c r="N15" i="16"/>
  <c r="N9" i="16"/>
  <c r="N16" i="16"/>
  <c r="K17" i="16"/>
  <c r="N11" i="16"/>
  <c r="H17" i="16"/>
  <c r="N17" i="16"/>
  <c r="N19" i="16"/>
  <c r="H19" i="16"/>
  <c r="E15" i="17"/>
  <c r="N17" i="17"/>
  <c r="K15" i="17"/>
  <c r="H15" i="17"/>
  <c r="H17" i="17"/>
</calcChain>
</file>

<file path=xl/sharedStrings.xml><?xml version="1.0" encoding="utf-8"?>
<sst xmlns="http://schemas.openxmlformats.org/spreadsheetml/2006/main" count="1156" uniqueCount="101">
  <si>
    <t>　</t>
  </si>
  <si>
    <t>（新規±交換－返還）</t>
  </si>
  <si>
    <t>２　型</t>
  </si>
  <si>
    <t>区画</t>
  </si>
  <si>
    <t>(２㎡)</t>
  </si>
  <si>
    <t>面積</t>
  </si>
  <si>
    <t>４　型</t>
  </si>
  <si>
    <t>(４㎡)</t>
  </si>
  <si>
    <t>６　型</t>
  </si>
  <si>
    <t>(６㎡)</t>
  </si>
  <si>
    <t>８　型</t>
  </si>
  <si>
    <t>(８㎡)</t>
  </si>
  <si>
    <t>合　計</t>
  </si>
  <si>
    <t>(</t>
    <phoneticPr fontId="5"/>
  </si>
  <si>
    <t>)</t>
    <phoneticPr fontId="5"/>
  </si>
  <si>
    <t>整備数
(Ａ)</t>
    <rPh sb="2" eb="3">
      <t>スウ</t>
    </rPh>
    <phoneticPr fontId="5"/>
  </si>
  <si>
    <t>墓    型</t>
    <phoneticPr fontId="5"/>
  </si>
  <si>
    <t>構　成　比</t>
    <phoneticPr fontId="5"/>
  </si>
  <si>
    <r>
      <t>資料：</t>
    </r>
    <r>
      <rPr>
        <sz val="11"/>
        <rFont val="ＭＳ Ｐ明朝"/>
        <family val="1"/>
        <charset val="128"/>
      </rPr>
      <t>保健所総務課</t>
    </r>
    <rPh sb="3" eb="6">
      <t>ホケンジョ</t>
    </rPh>
    <rPh sb="6" eb="8">
      <t>ソウム</t>
    </rPh>
    <rPh sb="8" eb="9">
      <t>カ</t>
    </rPh>
    <phoneticPr fontId="5"/>
  </si>
  <si>
    <t>年度別 利用許可数</t>
    <phoneticPr fontId="5"/>
  </si>
  <si>
    <t>累　計
(Ｄ)=(Ｂ)＋(Ｃ)</t>
    <phoneticPr fontId="5"/>
  </si>
  <si>
    <t>平成23年3月31日現在 （単位：区画，㎡，％）</t>
    <rPh sb="10" eb="12">
      <t>ゲンザイ</t>
    </rPh>
    <phoneticPr fontId="5"/>
  </si>
  <si>
    <t>)</t>
    <phoneticPr fontId="5"/>
  </si>
  <si>
    <t>(</t>
    <phoneticPr fontId="5"/>
  </si>
  <si>
    <t>S49～H21
(Ｂ)</t>
    <phoneticPr fontId="5"/>
  </si>
  <si>
    <t>H22
(Ｃ)</t>
    <phoneticPr fontId="5"/>
  </si>
  <si>
    <t>１７-２６　岡崎墓園・墓地利用許可の概況</t>
    <phoneticPr fontId="5"/>
  </si>
  <si>
    <t>*</t>
    <phoneticPr fontId="5"/>
  </si>
  <si>
    <t>B／Ａ</t>
    <phoneticPr fontId="5"/>
  </si>
  <si>
    <t>C／Ａ</t>
    <phoneticPr fontId="5"/>
  </si>
  <si>
    <t>D／Ａ</t>
    <phoneticPr fontId="5"/>
  </si>
  <si>
    <t>面積割</t>
    <phoneticPr fontId="5"/>
  </si>
  <si>
    <t>１７-２６　岡崎墓園・墓地利用許可の概況</t>
    <phoneticPr fontId="5"/>
  </si>
  <si>
    <t>墓    型</t>
    <phoneticPr fontId="5"/>
  </si>
  <si>
    <t>年度別 利用許可数</t>
    <phoneticPr fontId="5"/>
  </si>
  <si>
    <t>(</t>
    <phoneticPr fontId="5"/>
  </si>
  <si>
    <t>*</t>
    <phoneticPr fontId="5"/>
  </si>
  <si>
    <t>B／Ａ</t>
    <phoneticPr fontId="5"/>
  </si>
  <si>
    <t>平成24年3月31日現在 （単位：区画，㎡，％）</t>
    <rPh sb="10" eb="12">
      <t>ゲンザイ</t>
    </rPh>
    <phoneticPr fontId="5"/>
  </si>
  <si>
    <t>S49～H22
(Ｂ)</t>
    <phoneticPr fontId="5"/>
  </si>
  <si>
    <t>H23
(Ｃ)</t>
    <phoneticPr fontId="5"/>
  </si>
  <si>
    <r>
      <t>資料：</t>
    </r>
    <r>
      <rPr>
        <sz val="11"/>
        <rFont val="ＭＳ Ｐ明朝"/>
        <family val="1"/>
        <charset val="128"/>
      </rPr>
      <t>保健総務課</t>
    </r>
    <rPh sb="3" eb="5">
      <t>ホケン</t>
    </rPh>
    <rPh sb="5" eb="7">
      <t>ソウム</t>
    </rPh>
    <rPh sb="7" eb="8">
      <t>カ</t>
    </rPh>
    <phoneticPr fontId="5"/>
  </si>
  <si>
    <t>墓    型</t>
    <phoneticPr fontId="5"/>
  </si>
  <si>
    <t>年度別 利用許可数</t>
    <phoneticPr fontId="5"/>
  </si>
  <si>
    <t>累　計
(Ｄ)=(Ｂ)＋(Ｃ)</t>
    <phoneticPr fontId="5"/>
  </si>
  <si>
    <t>(</t>
    <phoneticPr fontId="5"/>
  </si>
  <si>
    <t>)</t>
    <phoneticPr fontId="5"/>
  </si>
  <si>
    <t>構　成　比</t>
    <phoneticPr fontId="5"/>
  </si>
  <si>
    <t>*</t>
    <phoneticPr fontId="5"/>
  </si>
  <si>
    <t>B／Ａ</t>
    <phoneticPr fontId="5"/>
  </si>
  <si>
    <t>C／Ａ</t>
    <phoneticPr fontId="5"/>
  </si>
  <si>
    <t>D／Ａ</t>
    <phoneticPr fontId="5"/>
  </si>
  <si>
    <t>面積割</t>
    <phoneticPr fontId="5"/>
  </si>
  <si>
    <t>平成25年3月31日現在 （単位：区画，㎡，％）</t>
    <rPh sb="10" eb="12">
      <t>ゲンザイ</t>
    </rPh>
    <phoneticPr fontId="5"/>
  </si>
  <si>
    <t>S49～H23
(Ｂ)</t>
    <phoneticPr fontId="5"/>
  </si>
  <si>
    <t>H24
(Ｃ)</t>
    <phoneticPr fontId="5"/>
  </si>
  <si>
    <t>平成26年3月31日現在 （単位：区画，㎡，％）</t>
    <rPh sb="10" eb="12">
      <t>ゲンザイ</t>
    </rPh>
    <phoneticPr fontId="5"/>
  </si>
  <si>
    <t>S49～H24
(Ｂ)</t>
    <phoneticPr fontId="5"/>
  </si>
  <si>
    <t>H25
(Ｃ)</t>
    <phoneticPr fontId="5"/>
  </si>
  <si>
    <t>平成27年3月31日現在 （単位：区画，㎡，％）</t>
    <rPh sb="10" eb="12">
      <t>ゲンザイ</t>
    </rPh>
    <phoneticPr fontId="5"/>
  </si>
  <si>
    <t>S49～H25
(Ｂ)</t>
    <phoneticPr fontId="5"/>
  </si>
  <si>
    <t>H26
(Ｃ)</t>
    <phoneticPr fontId="5"/>
  </si>
  <si>
    <t>S49～H26
(Ｂ)</t>
    <phoneticPr fontId="5"/>
  </si>
  <si>
    <t>H27
(Ｃ)</t>
    <phoneticPr fontId="5"/>
  </si>
  <si>
    <t>平成28年3月31日現在 （単位：区画，㎡，％）</t>
    <rPh sb="10" eb="12">
      <t>ゲンザイ</t>
    </rPh>
    <phoneticPr fontId="5"/>
  </si>
  <si>
    <t>*</t>
    <phoneticPr fontId="5"/>
  </si>
  <si>
    <t>*</t>
    <phoneticPr fontId="10"/>
  </si>
  <si>
    <t>現在数
(Ｄ)=(Ｂ)＋(Ｃ)</t>
    <rPh sb="0" eb="2">
      <t>ゲンザイ</t>
    </rPh>
    <rPh sb="2" eb="3">
      <t>カズ</t>
    </rPh>
    <phoneticPr fontId="5"/>
  </si>
  <si>
    <r>
      <t>資料：</t>
    </r>
    <r>
      <rPr>
        <sz val="11"/>
        <rFont val="ＭＳ Ｐ明朝"/>
        <family val="1"/>
        <charset val="128"/>
      </rPr>
      <t>保健企画課</t>
    </r>
    <rPh sb="3" eb="5">
      <t>ホケン</t>
    </rPh>
    <rPh sb="5" eb="7">
      <t>キカク</t>
    </rPh>
    <rPh sb="7" eb="8">
      <t>カ</t>
    </rPh>
    <phoneticPr fontId="5"/>
  </si>
  <si>
    <t>平成29年3月31日現在 （単位：区画，㎡，％）</t>
    <rPh sb="10" eb="12">
      <t>ゲンザイ</t>
    </rPh>
    <phoneticPr fontId="5"/>
  </si>
  <si>
    <t>S49～H27
(Ｂ)</t>
    <phoneticPr fontId="5"/>
  </si>
  <si>
    <t>H28
(Ｃ)</t>
    <phoneticPr fontId="5"/>
  </si>
  <si>
    <t>S49～H28
(Ｂ)</t>
    <phoneticPr fontId="5"/>
  </si>
  <si>
    <t>H29
(Ｃ)</t>
    <phoneticPr fontId="5"/>
  </si>
  <si>
    <t>平成30年3月31日現在 （単位：区画，㎡，％）</t>
    <rPh sb="10" eb="12">
      <t>ゲンザイ</t>
    </rPh>
    <phoneticPr fontId="5"/>
  </si>
  <si>
    <t>平成31年3月31日現在 （単位：区画，㎡，％）</t>
    <rPh sb="10" eb="12">
      <t>ゲンザイ</t>
    </rPh>
    <phoneticPr fontId="5"/>
  </si>
  <si>
    <t>S49～H29
(Ｂ)</t>
    <phoneticPr fontId="5"/>
  </si>
  <si>
    <t>H30
(Ｃ)</t>
    <phoneticPr fontId="5"/>
  </si>
  <si>
    <t>S49～H30
(Ｂ)</t>
    <phoneticPr fontId="5"/>
  </si>
  <si>
    <t>R1
(Ｃ)</t>
    <phoneticPr fontId="5"/>
  </si>
  <si>
    <t>令和2年3月31日現在 （単位：区画，㎡，％）</t>
    <rPh sb="0" eb="2">
      <t>レイワ</t>
    </rPh>
    <rPh sb="3" eb="4">
      <t>ネン</t>
    </rPh>
    <rPh sb="9" eb="11">
      <t>ゲンザイ</t>
    </rPh>
    <phoneticPr fontId="5"/>
  </si>
  <si>
    <t>令和3年3月31日現在 （単位：区画，㎡，％）</t>
    <rPh sb="0" eb="2">
      <t>レイワ</t>
    </rPh>
    <rPh sb="3" eb="4">
      <t>ネン</t>
    </rPh>
    <rPh sb="9" eb="11">
      <t>ゲンザイ</t>
    </rPh>
    <phoneticPr fontId="5"/>
  </si>
  <si>
    <t>R2
(Ｃ)</t>
    <phoneticPr fontId="5"/>
  </si>
  <si>
    <t>S49～R1
(Ｂ)</t>
    <phoneticPr fontId="5"/>
  </si>
  <si>
    <t>令和4年3月31日現在 （単位：区画，㎡，％）</t>
    <rPh sb="0" eb="2">
      <t>レイワ</t>
    </rPh>
    <rPh sb="3" eb="4">
      <t>ネン</t>
    </rPh>
    <rPh sb="9" eb="11">
      <t>ゲンザイ</t>
    </rPh>
    <phoneticPr fontId="5"/>
  </si>
  <si>
    <t>S49～R2
(Ｂ)</t>
    <phoneticPr fontId="5"/>
  </si>
  <si>
    <t>R3
(Ｃ)</t>
    <phoneticPr fontId="5"/>
  </si>
  <si>
    <t>１７-２５　岡崎墓園・墓地利用許可の概況</t>
    <phoneticPr fontId="5"/>
  </si>
  <si>
    <r>
      <t>資料：</t>
    </r>
    <r>
      <rPr>
        <sz val="11"/>
        <rFont val="ＭＳ Ｐ明朝"/>
        <family val="1"/>
        <charset val="128"/>
      </rPr>
      <t>保健政策課</t>
    </r>
    <rPh sb="3" eb="5">
      <t>ホケン</t>
    </rPh>
    <rPh sb="5" eb="7">
      <t>セイサク</t>
    </rPh>
    <rPh sb="7" eb="8">
      <t>カ</t>
    </rPh>
    <phoneticPr fontId="5"/>
  </si>
  <si>
    <t>令和5年3月31日現在 （単位：区画，㎡，％）</t>
    <rPh sb="0" eb="2">
      <t>レイワ</t>
    </rPh>
    <rPh sb="3" eb="4">
      <t>ネン</t>
    </rPh>
    <rPh sb="9" eb="11">
      <t>ゲンザイ</t>
    </rPh>
    <phoneticPr fontId="5"/>
  </si>
  <si>
    <t>R4
(Ｃ)</t>
    <phoneticPr fontId="5"/>
  </si>
  <si>
    <t>S49～R3
(Ｂ)</t>
    <phoneticPr fontId="5"/>
  </si>
  <si>
    <t>R5
(Ｃ)</t>
    <phoneticPr fontId="5"/>
  </si>
  <si>
    <t>S49～Ｒ４
(Ｂ)</t>
    <phoneticPr fontId="5"/>
  </si>
  <si>
    <t>令和６年3月31日現在 （単位：区画，㎡，％）</t>
    <rPh sb="0" eb="2">
      <t>レイワ</t>
    </rPh>
    <rPh sb="3" eb="4">
      <t>ネン</t>
    </rPh>
    <rPh sb="9" eb="11">
      <t>ゲンザイ</t>
    </rPh>
    <phoneticPr fontId="5"/>
  </si>
  <si>
    <t>令和７年3月31日現在 （単位：区画，㎡，％）</t>
    <rPh sb="0" eb="2">
      <t>レイワ</t>
    </rPh>
    <rPh sb="3" eb="4">
      <t>ネン</t>
    </rPh>
    <rPh sb="9" eb="11">
      <t>ゲンザイ</t>
    </rPh>
    <phoneticPr fontId="5"/>
  </si>
  <si>
    <t>墓    型</t>
    <phoneticPr fontId="10"/>
  </si>
  <si>
    <t>整備数
(Ａ)</t>
    <phoneticPr fontId="10"/>
  </si>
  <si>
    <t>利用許可数
R６
(Ｃ)</t>
    <rPh sb="0" eb="5">
      <t>リヨウキョカスウ</t>
    </rPh>
    <phoneticPr fontId="5"/>
  </si>
  <si>
    <t>現在数
(Ｄ)</t>
    <rPh sb="0" eb="2">
      <t>ゲンザイ</t>
    </rPh>
    <rPh sb="2" eb="3">
      <t>カズ</t>
    </rPh>
    <phoneticPr fontId="5"/>
  </si>
  <si>
    <t>利用許可数
S49～Ｒ５
(Ｂ)=(Ｄ)－(Ｃ)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</si>
</sst>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-#,##0;&quot;-&quot;"/>
    <numFmt numFmtId="177" formatCode="#,##0.0;\-#,##0.0"/>
  </numFmts>
  <fonts count="12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明朝"/>
      <family val="1"/>
      <charset val="128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theme="1"/>
      </right>
      <top style="thin">
        <color indexed="8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8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thin">
        <color indexed="8"/>
      </bottom>
      <diagonal/>
    </border>
    <border>
      <left/>
      <right style="medium">
        <color theme="1"/>
      </right>
      <top/>
      <bottom style="thin">
        <color theme="1"/>
      </bottom>
      <diagonal/>
    </border>
    <border>
      <left style="thin">
        <color indexed="8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n">
        <color theme="1"/>
      </right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indexed="8"/>
      </right>
      <top/>
      <bottom style="medium">
        <color theme="1"/>
      </bottom>
      <diagonal/>
    </border>
    <border>
      <left/>
      <right/>
      <top style="thin">
        <color theme="1"/>
      </top>
      <bottom style="thin">
        <color indexed="8"/>
      </bottom>
      <diagonal/>
    </border>
    <border>
      <left/>
      <right style="thin">
        <color indexed="8"/>
      </right>
      <top style="thin">
        <color theme="1"/>
      </top>
      <bottom style="thin">
        <color indexed="8"/>
      </bottom>
      <diagonal/>
    </border>
    <border>
      <left style="thin">
        <color indexed="8"/>
      </left>
      <right/>
      <top style="thin">
        <color theme="1"/>
      </top>
      <bottom style="thin">
        <color indexed="8"/>
      </bottom>
      <diagonal/>
    </border>
    <border>
      <left/>
      <right/>
      <top style="medium">
        <color theme="1"/>
      </top>
      <bottom/>
      <diagonal/>
    </border>
    <border>
      <left/>
      <right style="thin">
        <color indexed="8"/>
      </right>
      <top style="medium">
        <color theme="1"/>
      </top>
      <bottom/>
      <diagonal/>
    </border>
    <border>
      <left style="thin">
        <color indexed="8"/>
      </left>
      <right/>
      <top style="medium">
        <color theme="1"/>
      </top>
      <bottom/>
      <diagonal/>
    </border>
    <border>
      <left/>
      <right style="thin">
        <color theme="1"/>
      </right>
      <top style="thin">
        <color indexed="8"/>
      </top>
      <bottom style="thin">
        <color indexed="8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 style="thin">
        <color indexed="8"/>
      </bottom>
      <diagonal/>
    </border>
    <border>
      <left/>
      <right style="medium">
        <color theme="1"/>
      </right>
      <top style="thin">
        <color indexed="8"/>
      </top>
      <bottom style="thin">
        <color indexed="8"/>
      </bottom>
      <diagonal/>
    </border>
    <border>
      <left style="medium">
        <color theme="1"/>
      </left>
      <right style="thin">
        <color indexed="8"/>
      </right>
      <top style="thin">
        <color indexed="8"/>
      </top>
      <bottom/>
      <diagonal/>
    </border>
    <border>
      <left style="medium">
        <color theme="1"/>
      </left>
      <right style="thin">
        <color indexed="8"/>
      </right>
      <top/>
      <bottom style="thin">
        <color indexed="8"/>
      </bottom>
      <diagonal/>
    </border>
    <border>
      <left style="medium">
        <color theme="1"/>
      </left>
      <right/>
      <top style="thin">
        <color indexed="8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153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Border="1" applyAlignment="1">
      <alignment horizontal="right" vertical="center"/>
    </xf>
    <xf numFmtId="37" fontId="7" fillId="2" borderId="0" xfId="0" applyNumberFormat="1" applyFont="1" applyFill="1" applyBorder="1" applyAlignment="1" applyProtection="1">
      <alignment vertical="center"/>
    </xf>
    <xf numFmtId="37" fontId="7" fillId="2" borderId="0" xfId="0" applyNumberFormat="1" applyFont="1" applyFill="1" applyBorder="1" applyAlignment="1" applyProtection="1">
      <alignment horizontal="right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176" fontId="7" fillId="2" borderId="0" xfId="0" applyNumberFormat="1" applyFont="1" applyFill="1" applyBorder="1" applyAlignment="1" applyProtection="1">
      <alignment horizontal="right" vertical="center"/>
    </xf>
    <xf numFmtId="0" fontId="8" fillId="2" borderId="0" xfId="0" applyFont="1" applyFill="1" applyAlignment="1">
      <alignment vertical="center"/>
    </xf>
    <xf numFmtId="3" fontId="7" fillId="2" borderId="0" xfId="0" applyNumberFormat="1" applyFont="1" applyFill="1" applyBorder="1" applyAlignment="1" applyProtection="1">
      <alignment vertical="center"/>
    </xf>
    <xf numFmtId="3" fontId="7" fillId="2" borderId="0" xfId="0" applyNumberFormat="1" applyFont="1" applyFill="1" applyBorder="1" applyAlignment="1" applyProtection="1">
      <alignment horizontal="right" vertical="center"/>
    </xf>
    <xf numFmtId="37" fontId="7" fillId="3" borderId="0" xfId="0" applyNumberFormat="1" applyFont="1" applyFill="1" applyBorder="1" applyAlignment="1" applyProtection="1">
      <alignment vertical="center"/>
    </xf>
    <xf numFmtId="37" fontId="7" fillId="3" borderId="0" xfId="0" applyNumberFormat="1" applyFont="1" applyFill="1" applyBorder="1" applyAlignment="1" applyProtection="1">
      <alignment horizontal="right" vertical="center"/>
    </xf>
    <xf numFmtId="176" fontId="7" fillId="3" borderId="0" xfId="0" applyNumberFormat="1" applyFont="1" applyFill="1" applyBorder="1" applyAlignment="1" applyProtection="1">
      <alignment horizontal="right" vertical="center"/>
    </xf>
    <xf numFmtId="37" fontId="7" fillId="0" borderId="0" xfId="0" applyNumberFormat="1" applyFont="1" applyFill="1" applyBorder="1" applyAlignment="1" applyProtection="1">
      <alignment vertical="center"/>
    </xf>
    <xf numFmtId="37" fontId="7" fillId="0" borderId="0" xfId="0" applyNumberFormat="1" applyFont="1" applyFill="1" applyBorder="1" applyAlignment="1" applyProtection="1">
      <alignment horizontal="right" vertical="center"/>
    </xf>
    <xf numFmtId="176" fontId="7" fillId="0" borderId="0" xfId="0" applyNumberFormat="1" applyFont="1" applyFill="1" applyBorder="1" applyAlignment="1" applyProtection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Fill="1" applyBorder="1" applyAlignment="1">
      <alignment vertical="center"/>
    </xf>
    <xf numFmtId="39" fontId="7" fillId="2" borderId="0" xfId="0" applyNumberFormat="1" applyFont="1" applyFill="1" applyBorder="1" applyAlignment="1" applyProtection="1">
      <alignment horizontal="right" vertical="center"/>
    </xf>
    <xf numFmtId="37" fontId="7" fillId="0" borderId="14" xfId="0" applyNumberFormat="1" applyFont="1" applyFill="1" applyBorder="1" applyAlignment="1" applyProtection="1">
      <alignment vertical="center"/>
    </xf>
    <xf numFmtId="37" fontId="7" fillId="0" borderId="15" xfId="0" applyNumberFormat="1" applyFont="1" applyFill="1" applyBorder="1" applyAlignment="1" applyProtection="1">
      <alignment vertical="center"/>
    </xf>
    <xf numFmtId="37" fontId="7" fillId="2" borderId="15" xfId="0" applyNumberFormat="1" applyFont="1" applyFill="1" applyBorder="1" applyAlignment="1" applyProtection="1">
      <alignment vertical="center"/>
    </xf>
    <xf numFmtId="0" fontId="7" fillId="2" borderId="15" xfId="0" applyFont="1" applyFill="1" applyBorder="1" applyAlignment="1">
      <alignment vertical="center"/>
    </xf>
    <xf numFmtId="39" fontId="7" fillId="2" borderId="15" xfId="0" applyNumberFormat="1" applyFont="1" applyFill="1" applyBorder="1" applyAlignment="1" applyProtection="1">
      <alignment horizontal="right" vertical="center"/>
    </xf>
    <xf numFmtId="37" fontId="7" fillId="2" borderId="14" xfId="0" applyNumberFormat="1" applyFont="1" applyFill="1" applyBorder="1" applyAlignment="1" applyProtection="1">
      <alignment vertical="center"/>
    </xf>
    <xf numFmtId="37" fontId="7" fillId="2" borderId="15" xfId="0" applyNumberFormat="1" applyFont="1" applyFill="1" applyBorder="1" applyAlignment="1" applyProtection="1">
      <alignment horizontal="right" vertical="center"/>
    </xf>
    <xf numFmtId="0" fontId="7" fillId="2" borderId="16" xfId="0" applyFont="1" applyFill="1" applyBorder="1" applyAlignment="1">
      <alignment horizontal="right" vertical="center"/>
    </xf>
    <xf numFmtId="37" fontId="7" fillId="0" borderId="17" xfId="0" applyNumberFormat="1" applyFont="1" applyFill="1" applyBorder="1" applyAlignment="1" applyProtection="1">
      <alignment vertical="center"/>
    </xf>
    <xf numFmtId="37" fontId="7" fillId="0" borderId="18" xfId="0" applyNumberFormat="1" applyFont="1" applyFill="1" applyBorder="1" applyAlignment="1" applyProtection="1">
      <alignment horizontal="left" vertical="center"/>
    </xf>
    <xf numFmtId="0" fontId="7" fillId="0" borderId="17" xfId="0" applyFont="1" applyFill="1" applyBorder="1" applyAlignment="1">
      <alignment horizontal="right" vertical="center"/>
    </xf>
    <xf numFmtId="37" fontId="7" fillId="2" borderId="18" xfId="0" applyNumberFormat="1" applyFont="1" applyFill="1" applyBorder="1" applyAlignment="1" applyProtection="1">
      <alignment horizontal="left" vertical="center"/>
    </xf>
    <xf numFmtId="0" fontId="7" fillId="2" borderId="17" xfId="0" applyFont="1" applyFill="1" applyBorder="1" applyAlignment="1">
      <alignment horizontal="right" vertical="center"/>
    </xf>
    <xf numFmtId="37" fontId="7" fillId="2" borderId="17" xfId="0" applyNumberFormat="1" applyFont="1" applyFill="1" applyBorder="1" applyAlignment="1" applyProtection="1">
      <alignment vertical="center"/>
    </xf>
    <xf numFmtId="37" fontId="7" fillId="0" borderId="17" xfId="0" applyNumberFormat="1" applyFont="1" applyFill="1" applyBorder="1" applyAlignment="1" applyProtection="1">
      <alignment horizontal="right" vertical="center"/>
    </xf>
    <xf numFmtId="0" fontId="7" fillId="0" borderId="16" xfId="0" applyFont="1" applyFill="1" applyBorder="1" applyAlignment="1">
      <alignment horizontal="right" vertical="center"/>
    </xf>
    <xf numFmtId="37" fontId="7" fillId="3" borderId="17" xfId="0" applyNumberFormat="1" applyFont="1" applyFill="1" applyBorder="1" applyAlignment="1" applyProtection="1">
      <alignment vertical="center"/>
    </xf>
    <xf numFmtId="0" fontId="7" fillId="0" borderId="0" xfId="0" applyFont="1" applyBorder="1" applyAlignment="1">
      <alignment vertical="center"/>
    </xf>
    <xf numFmtId="0" fontId="7" fillId="2" borderId="19" xfId="0" applyFont="1" applyFill="1" applyBorder="1" applyAlignment="1">
      <alignment horizontal="center" vertical="center"/>
    </xf>
    <xf numFmtId="37" fontId="7" fillId="2" borderId="20" xfId="0" applyNumberFormat="1" applyFont="1" applyFill="1" applyBorder="1" applyAlignment="1" applyProtection="1">
      <alignment vertical="center"/>
    </xf>
    <xf numFmtId="0" fontId="7" fillId="2" borderId="21" xfId="0" applyFont="1" applyFill="1" applyBorder="1" applyAlignment="1">
      <alignment horizontal="center" vertical="center"/>
    </xf>
    <xf numFmtId="37" fontId="7" fillId="2" borderId="22" xfId="0" applyNumberFormat="1" applyFont="1" applyFill="1" applyBorder="1" applyAlignment="1" applyProtection="1">
      <alignment horizontal="left" vertical="center"/>
    </xf>
    <xf numFmtId="37" fontId="7" fillId="0" borderId="22" xfId="0" applyNumberFormat="1" applyFont="1" applyFill="1" applyBorder="1" applyAlignment="1" applyProtection="1">
      <alignment horizontal="left" vertical="center"/>
    </xf>
    <xf numFmtId="39" fontId="7" fillId="0" borderId="20" xfId="0" applyNumberFormat="1" applyFont="1" applyFill="1" applyBorder="1" applyAlignment="1" applyProtection="1">
      <alignment horizontal="right" vertical="center"/>
    </xf>
    <xf numFmtId="0" fontId="7" fillId="0" borderId="23" xfId="0" applyFont="1" applyFill="1" applyBorder="1" applyAlignment="1">
      <alignment vertical="center"/>
    </xf>
    <xf numFmtId="0" fontId="7" fillId="2" borderId="24" xfId="0" applyFont="1" applyFill="1" applyBorder="1" applyAlignment="1">
      <alignment horizontal="right" vertical="center"/>
    </xf>
    <xf numFmtId="0" fontId="7" fillId="2" borderId="25" xfId="0" applyFont="1" applyFill="1" applyBorder="1" applyAlignment="1">
      <alignment vertical="center"/>
    </xf>
    <xf numFmtId="177" fontId="7" fillId="2" borderId="24" xfId="0" applyNumberFormat="1" applyFont="1" applyFill="1" applyBorder="1" applyAlignment="1" applyProtection="1">
      <alignment vertical="center"/>
    </xf>
    <xf numFmtId="177" fontId="7" fillId="2" borderId="25" xfId="0" applyNumberFormat="1" applyFont="1" applyFill="1" applyBorder="1" applyAlignment="1" applyProtection="1">
      <alignment vertical="center"/>
    </xf>
    <xf numFmtId="177" fontId="7" fillId="0" borderId="24" xfId="0" applyNumberFormat="1" applyFont="1" applyFill="1" applyBorder="1" applyAlignment="1" applyProtection="1">
      <alignment horizontal="right" vertical="center"/>
    </xf>
    <xf numFmtId="37" fontId="7" fillId="0" borderId="26" xfId="0" applyNumberFormat="1" applyFont="1" applyFill="1" applyBorder="1" applyAlignment="1" applyProtection="1">
      <alignment horizontal="left" vertical="center"/>
    </xf>
    <xf numFmtId="37" fontId="7" fillId="2" borderId="20" xfId="0" applyNumberFormat="1" applyFont="1" applyFill="1" applyBorder="1" applyAlignment="1" applyProtection="1">
      <alignment horizontal="left" vertical="center"/>
    </xf>
    <xf numFmtId="176" fontId="7" fillId="0" borderId="17" xfId="0" applyNumberFormat="1" applyFont="1" applyFill="1" applyBorder="1" applyAlignment="1" applyProtection="1">
      <alignment horizontal="right" vertical="center"/>
    </xf>
    <xf numFmtId="37" fontId="7" fillId="2" borderId="27" xfId="0" applyNumberFormat="1" applyFont="1" applyFill="1" applyBorder="1" applyAlignment="1" applyProtection="1">
      <alignment vertical="center"/>
    </xf>
    <xf numFmtId="37" fontId="7" fillId="3" borderId="17" xfId="0" applyNumberFormat="1" applyFont="1" applyFill="1" applyBorder="1" applyAlignment="1" applyProtection="1">
      <alignment horizontal="right" vertical="center"/>
    </xf>
    <xf numFmtId="176" fontId="7" fillId="3" borderId="17" xfId="0" applyNumberFormat="1" applyFont="1" applyFill="1" applyBorder="1" applyAlignment="1" applyProtection="1">
      <alignment horizontal="right" vertical="center"/>
    </xf>
    <xf numFmtId="37" fontId="7" fillId="2" borderId="17" xfId="0" applyNumberFormat="1" applyFont="1" applyFill="1" applyBorder="1" applyAlignment="1" applyProtection="1">
      <alignment horizontal="right" vertical="center"/>
    </xf>
    <xf numFmtId="176" fontId="7" fillId="2" borderId="17" xfId="0" applyNumberFormat="1" applyFont="1" applyFill="1" applyBorder="1" applyAlignment="1" applyProtection="1">
      <alignment horizontal="right" vertical="center"/>
    </xf>
    <xf numFmtId="3" fontId="7" fillId="2" borderId="17" xfId="0" applyNumberFormat="1" applyFont="1" applyFill="1" applyBorder="1" applyAlignment="1" applyProtection="1">
      <alignment vertical="center"/>
    </xf>
    <xf numFmtId="3" fontId="7" fillId="2" borderId="17" xfId="0" applyNumberFormat="1" applyFont="1" applyFill="1" applyBorder="1" applyAlignment="1" applyProtection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37" fontId="7" fillId="0" borderId="20" xfId="0" applyNumberFormat="1" applyFont="1" applyFill="1" applyBorder="1" applyAlignment="1" applyProtection="1">
      <alignment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37" fontId="7" fillId="0" borderId="15" xfId="0" applyNumberFormat="1" applyFont="1" applyFill="1" applyBorder="1" applyAlignment="1" applyProtection="1">
      <alignment horizontal="right" vertical="center"/>
    </xf>
    <xf numFmtId="0" fontId="7" fillId="0" borderId="15" xfId="0" applyFont="1" applyFill="1" applyBorder="1" applyAlignment="1">
      <alignment vertical="center"/>
    </xf>
    <xf numFmtId="39" fontId="7" fillId="0" borderId="0" xfId="0" applyNumberFormat="1" applyFont="1" applyFill="1" applyBorder="1" applyAlignment="1" applyProtection="1">
      <alignment horizontal="right" vertical="center"/>
    </xf>
    <xf numFmtId="39" fontId="7" fillId="0" borderId="15" xfId="0" applyNumberFormat="1" applyFont="1" applyFill="1" applyBorder="1" applyAlignment="1" applyProtection="1">
      <alignment horizontal="right" vertical="center"/>
    </xf>
    <xf numFmtId="0" fontId="7" fillId="0" borderId="24" xfId="0" applyFont="1" applyFill="1" applyBorder="1" applyAlignment="1">
      <alignment horizontal="right" vertical="center"/>
    </xf>
    <xf numFmtId="0" fontId="7" fillId="0" borderId="25" xfId="0" applyFont="1" applyFill="1" applyBorder="1" applyAlignment="1">
      <alignment vertical="center"/>
    </xf>
    <xf numFmtId="177" fontId="7" fillId="0" borderId="24" xfId="0" applyNumberFormat="1" applyFont="1" applyFill="1" applyBorder="1" applyAlignment="1" applyProtection="1">
      <alignment vertical="center"/>
    </xf>
    <xf numFmtId="177" fontId="7" fillId="0" borderId="25" xfId="0" applyNumberFormat="1" applyFont="1" applyFill="1" applyBorder="1" applyAlignment="1" applyProtection="1">
      <alignment vertical="center"/>
    </xf>
    <xf numFmtId="0" fontId="9" fillId="0" borderId="0" xfId="0" applyFont="1" applyFill="1" applyBorder="1" applyAlignment="1">
      <alignment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37" fontId="7" fillId="2" borderId="17" xfId="0" applyNumberFormat="1" applyFont="1" applyFill="1" applyBorder="1" applyAlignment="1" applyProtection="1">
      <alignment horizontal="left" vertical="center"/>
    </xf>
    <xf numFmtId="37" fontId="7" fillId="0" borderId="17" xfId="0" applyNumberFormat="1" applyFont="1" applyFill="1" applyBorder="1" applyAlignment="1" applyProtection="1">
      <alignment horizontal="left" vertical="center"/>
    </xf>
    <xf numFmtId="37" fontId="7" fillId="0" borderId="24" xfId="0" applyNumberFormat="1" applyFont="1" applyFill="1" applyBorder="1" applyAlignment="1" applyProtection="1">
      <alignment horizontal="left" vertical="center"/>
    </xf>
    <xf numFmtId="0" fontId="7" fillId="3" borderId="0" xfId="0" applyFont="1" applyFill="1" applyAlignment="1">
      <alignment vertical="center"/>
    </xf>
    <xf numFmtId="0" fontId="7" fillId="3" borderId="0" xfId="0" applyFont="1" applyFill="1" applyBorder="1" applyAlignment="1">
      <alignment horizontal="right" vertical="center"/>
    </xf>
    <xf numFmtId="37" fontId="7" fillId="3" borderId="14" xfId="0" applyNumberFormat="1" applyFont="1" applyFill="1" applyBorder="1" applyAlignment="1" applyProtection="1">
      <alignment vertical="center"/>
    </xf>
    <xf numFmtId="37" fontId="7" fillId="3" borderId="18" xfId="0" applyNumberFormat="1" applyFont="1" applyFill="1" applyBorder="1" applyAlignment="1" applyProtection="1">
      <alignment horizontal="left" vertical="center"/>
    </xf>
    <xf numFmtId="0" fontId="7" fillId="3" borderId="17" xfId="0" applyFont="1" applyFill="1" applyBorder="1" applyAlignment="1">
      <alignment horizontal="right" vertical="center"/>
    </xf>
    <xf numFmtId="37" fontId="7" fillId="3" borderId="15" xfId="0" applyNumberFormat="1" applyFont="1" applyFill="1" applyBorder="1" applyAlignment="1" applyProtection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44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7" fillId="0" borderId="37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 wrapText="1"/>
    </xf>
    <xf numFmtId="0" fontId="7" fillId="0" borderId="41" xfId="0" applyFont="1" applyFill="1" applyBorder="1" applyAlignment="1">
      <alignment horizontal="center" vertical="center"/>
    </xf>
    <xf numFmtId="0" fontId="7" fillId="0" borderId="42" xfId="0" applyFont="1" applyFill="1" applyBorder="1" applyAlignment="1">
      <alignment horizontal="center" vertical="center"/>
    </xf>
    <xf numFmtId="0" fontId="7" fillId="0" borderId="43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39" fontId="7" fillId="0" borderId="28" xfId="0" applyNumberFormat="1" applyFont="1" applyFill="1" applyBorder="1" applyAlignment="1" applyProtection="1">
      <alignment horizontal="right" vertical="center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O26"/>
  <sheetViews>
    <sheetView showGridLines="0" tabSelected="1" defaultGridColor="0" colorId="22" workbookViewId="0"/>
  </sheetViews>
  <sheetFormatPr defaultColWidth="8.59765625" defaultRowHeight="13.2"/>
  <cols>
    <col min="1" max="1" width="1.59765625" style="1" customWidth="1"/>
    <col min="2" max="2" width="11.59765625" style="1" customWidth="1"/>
    <col min="3" max="3" width="6.59765625" style="1" customWidth="1"/>
    <col min="4" max="4" width="2.09765625" style="4" bestFit="1" customWidth="1"/>
    <col min="5" max="5" width="10.59765625" style="4" customWidth="1"/>
    <col min="6" max="7" width="2.09765625" style="4" bestFit="1" customWidth="1"/>
    <col min="8" max="8" width="10.59765625" style="4" customWidth="1"/>
    <col min="9" max="10" width="2.09765625" style="4" bestFit="1" customWidth="1"/>
    <col min="11" max="11" width="10.59765625" style="4" customWidth="1"/>
    <col min="12" max="13" width="2.09765625" style="4" bestFit="1" customWidth="1"/>
    <col min="14" max="14" width="10.59765625" style="4" customWidth="1"/>
    <col min="15" max="15" width="2.09765625" style="4" bestFit="1" customWidth="1"/>
    <col min="16" max="16384" width="8.59765625" style="1"/>
  </cols>
  <sheetData>
    <row r="1" spans="1:15" ht="23.4">
      <c r="A1" s="1" t="s">
        <v>0</v>
      </c>
      <c r="B1" s="100" t="s">
        <v>87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</row>
    <row r="2" spans="1:15" ht="5.0999999999999996" customHeight="1"/>
    <row r="3" spans="1:15" ht="13.5" customHeight="1">
      <c r="H3" s="88"/>
      <c r="I3" s="88"/>
      <c r="J3" s="88"/>
      <c r="K3" s="88"/>
      <c r="L3" s="88"/>
      <c r="M3" s="88"/>
      <c r="N3" s="88"/>
      <c r="O3" s="89" t="s">
        <v>95</v>
      </c>
    </row>
    <row r="4" spans="1:15" ht="2.25" customHeight="1">
      <c r="B4" s="43"/>
      <c r="C4" s="43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ht="52.2" customHeight="1">
      <c r="B5" s="101" t="s">
        <v>96</v>
      </c>
      <c r="C5" s="102"/>
      <c r="D5" s="103" t="s">
        <v>97</v>
      </c>
      <c r="E5" s="104"/>
      <c r="F5" s="105"/>
      <c r="G5" s="103" t="s">
        <v>100</v>
      </c>
      <c r="H5" s="104"/>
      <c r="I5" s="106"/>
      <c r="J5" s="107" t="s">
        <v>98</v>
      </c>
      <c r="K5" s="108"/>
      <c r="L5" s="109"/>
      <c r="M5" s="104" t="s">
        <v>99</v>
      </c>
      <c r="N5" s="104"/>
      <c r="O5" s="104"/>
    </row>
    <row r="6" spans="1:15" s="6" customFormat="1" ht="15" customHeight="1">
      <c r="B6" s="10" t="s">
        <v>2</v>
      </c>
      <c r="C6" s="11" t="s">
        <v>3</v>
      </c>
      <c r="D6" s="10"/>
      <c r="E6" s="20">
        <v>6031</v>
      </c>
      <c r="F6" s="26"/>
      <c r="G6" s="20"/>
      <c r="H6" s="20">
        <f t="shared" ref="H6:H13" si="0">N6-K6</f>
        <v>4172</v>
      </c>
      <c r="I6" s="26"/>
      <c r="J6" s="20"/>
      <c r="K6" s="20">
        <v>43</v>
      </c>
      <c r="L6" s="26"/>
      <c r="M6" s="20"/>
      <c r="N6" s="20">
        <v>4215</v>
      </c>
      <c r="O6" s="20"/>
    </row>
    <row r="7" spans="1:15" s="6" customFormat="1" ht="15" customHeight="1">
      <c r="B7" s="84" t="s">
        <v>4</v>
      </c>
      <c r="C7" s="12" t="s">
        <v>5</v>
      </c>
      <c r="D7" s="33" t="s">
        <v>13</v>
      </c>
      <c r="E7" s="34">
        <f>E6*2</f>
        <v>12062</v>
      </c>
      <c r="F7" s="35" t="s">
        <v>14</v>
      </c>
      <c r="G7" s="36" t="s">
        <v>13</v>
      </c>
      <c r="H7" s="34">
        <f t="shared" si="0"/>
        <v>8344</v>
      </c>
      <c r="I7" s="35" t="s">
        <v>14</v>
      </c>
      <c r="J7" s="36" t="s">
        <v>13</v>
      </c>
      <c r="K7" s="34">
        <f>K6*2</f>
        <v>86</v>
      </c>
      <c r="L7" s="35" t="s">
        <v>14</v>
      </c>
      <c r="M7" s="36" t="s">
        <v>13</v>
      </c>
      <c r="N7" s="34">
        <f>N6*2</f>
        <v>8430</v>
      </c>
      <c r="O7" s="86" t="s">
        <v>14</v>
      </c>
    </row>
    <row r="8" spans="1:15" s="6" customFormat="1" ht="15" customHeight="1">
      <c r="B8" s="10" t="s">
        <v>6</v>
      </c>
      <c r="C8" s="11" t="s">
        <v>3</v>
      </c>
      <c r="D8" s="10"/>
      <c r="E8" s="20">
        <v>5440</v>
      </c>
      <c r="F8" s="27"/>
      <c r="G8" s="20"/>
      <c r="H8" s="20">
        <f t="shared" si="0"/>
        <v>5040</v>
      </c>
      <c r="I8" s="27"/>
      <c r="J8" s="20"/>
      <c r="K8" s="21">
        <v>5</v>
      </c>
      <c r="L8" s="27"/>
      <c r="M8" s="20"/>
      <c r="N8" s="20">
        <v>5045</v>
      </c>
      <c r="O8" s="20"/>
    </row>
    <row r="9" spans="1:15" s="6" customFormat="1" ht="15" customHeight="1">
      <c r="B9" s="84" t="s">
        <v>7</v>
      </c>
      <c r="C9" s="12" t="s">
        <v>5</v>
      </c>
      <c r="D9" s="33" t="s">
        <v>13</v>
      </c>
      <c r="E9" s="34">
        <f>E8*4</f>
        <v>21760</v>
      </c>
      <c r="F9" s="35" t="s">
        <v>14</v>
      </c>
      <c r="G9" s="36" t="s">
        <v>13</v>
      </c>
      <c r="H9" s="34">
        <f t="shared" si="0"/>
        <v>20160</v>
      </c>
      <c r="I9" s="35" t="s">
        <v>14</v>
      </c>
      <c r="J9" s="36" t="s">
        <v>13</v>
      </c>
      <c r="K9" s="40">
        <f>K8*4</f>
        <v>20</v>
      </c>
      <c r="L9" s="35" t="s">
        <v>14</v>
      </c>
      <c r="M9" s="36" t="s">
        <v>13</v>
      </c>
      <c r="N9" s="34">
        <f>N8*4</f>
        <v>20180</v>
      </c>
      <c r="O9" s="86" t="s">
        <v>14</v>
      </c>
    </row>
    <row r="10" spans="1:15" s="6" customFormat="1" ht="15" customHeight="1">
      <c r="B10" s="10" t="s">
        <v>8</v>
      </c>
      <c r="C10" s="11" t="s">
        <v>3</v>
      </c>
      <c r="D10" s="10"/>
      <c r="E10" s="20">
        <v>1676</v>
      </c>
      <c r="F10" s="27"/>
      <c r="G10" s="20"/>
      <c r="H10" s="20">
        <f t="shared" si="0"/>
        <v>1549</v>
      </c>
      <c r="I10" s="27"/>
      <c r="J10" s="20"/>
      <c r="K10" s="21">
        <v>1</v>
      </c>
      <c r="L10" s="73"/>
      <c r="M10" s="21"/>
      <c r="N10" s="20">
        <v>1550</v>
      </c>
      <c r="O10" s="20"/>
    </row>
    <row r="11" spans="1:15" s="6" customFormat="1" ht="15" customHeight="1">
      <c r="B11" s="84" t="s">
        <v>9</v>
      </c>
      <c r="C11" s="12" t="s">
        <v>5</v>
      </c>
      <c r="D11" s="33" t="s">
        <v>13</v>
      </c>
      <c r="E11" s="34">
        <f>E10*6</f>
        <v>10056</v>
      </c>
      <c r="F11" s="35" t="s">
        <v>14</v>
      </c>
      <c r="G11" s="36" t="s">
        <v>13</v>
      </c>
      <c r="H11" s="34">
        <f t="shared" si="0"/>
        <v>9294</v>
      </c>
      <c r="I11" s="35" t="s">
        <v>14</v>
      </c>
      <c r="J11" s="36" t="s">
        <v>13</v>
      </c>
      <c r="K11" s="34">
        <f>K10*6</f>
        <v>6</v>
      </c>
      <c r="L11" s="35" t="s">
        <v>14</v>
      </c>
      <c r="M11" s="36" t="s">
        <v>13</v>
      </c>
      <c r="N11" s="34">
        <f>N10*6</f>
        <v>9300</v>
      </c>
      <c r="O11" s="86" t="s">
        <v>14</v>
      </c>
    </row>
    <row r="12" spans="1:15" s="6" customFormat="1" ht="15" customHeight="1">
      <c r="B12" s="10" t="s">
        <v>10</v>
      </c>
      <c r="C12" s="11" t="s">
        <v>3</v>
      </c>
      <c r="D12" s="10"/>
      <c r="E12" s="20">
        <v>858</v>
      </c>
      <c r="F12" s="27"/>
      <c r="G12" s="20"/>
      <c r="H12" s="20">
        <f t="shared" si="0"/>
        <v>800</v>
      </c>
      <c r="I12" s="27"/>
      <c r="J12" s="20"/>
      <c r="K12" s="22">
        <v>4</v>
      </c>
      <c r="L12" s="27"/>
      <c r="M12" s="20"/>
      <c r="N12" s="20">
        <v>804</v>
      </c>
      <c r="O12" s="20"/>
    </row>
    <row r="13" spans="1:15" s="6" customFormat="1" ht="15" customHeight="1">
      <c r="B13" s="84" t="s">
        <v>11</v>
      </c>
      <c r="C13" s="12" t="s">
        <v>5</v>
      </c>
      <c r="D13" s="33" t="s">
        <v>13</v>
      </c>
      <c r="E13" s="42">
        <f>E12*8</f>
        <v>6864</v>
      </c>
      <c r="F13" s="91" t="s">
        <v>14</v>
      </c>
      <c r="G13" s="92" t="s">
        <v>13</v>
      </c>
      <c r="H13" s="42">
        <f t="shared" si="0"/>
        <v>6400</v>
      </c>
      <c r="I13" s="91" t="s">
        <v>14</v>
      </c>
      <c r="J13" s="92" t="s">
        <v>13</v>
      </c>
      <c r="K13" s="42">
        <f>K12*8</f>
        <v>32</v>
      </c>
      <c r="L13" s="37" t="s">
        <v>14</v>
      </c>
      <c r="M13" s="38" t="s">
        <v>13</v>
      </c>
      <c r="N13" s="39">
        <f>N12*8</f>
        <v>6432</v>
      </c>
      <c r="O13" s="85" t="s">
        <v>14</v>
      </c>
    </row>
    <row r="14" spans="1:15" s="6" customFormat="1" ht="15" customHeight="1">
      <c r="B14" s="94" t="s">
        <v>12</v>
      </c>
      <c r="C14" s="11" t="s">
        <v>3</v>
      </c>
      <c r="D14" s="10"/>
      <c r="E14" s="8">
        <f>SUM(E6,E8,E10,E12)</f>
        <v>14005</v>
      </c>
      <c r="F14" s="28"/>
      <c r="G14" s="8"/>
      <c r="H14" s="8">
        <f>SUM(H6,H8,H10,H12)</f>
        <v>11561</v>
      </c>
      <c r="I14" s="28"/>
      <c r="J14" s="8"/>
      <c r="K14" s="17">
        <f>SUM(K6,K8,K10,K12)</f>
        <v>53</v>
      </c>
      <c r="L14" s="28"/>
      <c r="M14" s="8"/>
      <c r="N14" s="8">
        <f>H14+K14</f>
        <v>11614</v>
      </c>
      <c r="O14" s="8"/>
    </row>
    <row r="15" spans="1:15" ht="15" customHeight="1">
      <c r="B15" s="95"/>
      <c r="C15" s="23" t="s">
        <v>5</v>
      </c>
      <c r="D15" s="41" t="s">
        <v>13</v>
      </c>
      <c r="E15" s="39">
        <f>SUM(E7,E9,E11,E13)</f>
        <v>50742</v>
      </c>
      <c r="F15" s="37" t="s">
        <v>14</v>
      </c>
      <c r="G15" s="38" t="s">
        <v>13</v>
      </c>
      <c r="H15" s="42">
        <f>N15-K15</f>
        <v>44198</v>
      </c>
      <c r="I15" s="37" t="s">
        <v>14</v>
      </c>
      <c r="J15" s="38" t="s">
        <v>13</v>
      </c>
      <c r="K15" s="42">
        <f>SUM(K7,K9,K11,K13)</f>
        <v>144</v>
      </c>
      <c r="L15" s="37" t="s">
        <v>14</v>
      </c>
      <c r="M15" s="38" t="s">
        <v>13</v>
      </c>
      <c r="N15" s="39">
        <f>SUM(N7,N9,N11,N13)</f>
        <v>44342</v>
      </c>
      <c r="O15" s="86" t="s">
        <v>14</v>
      </c>
    </row>
    <row r="16" spans="1:15" ht="15" customHeight="1">
      <c r="B16" s="96" t="s">
        <v>17</v>
      </c>
      <c r="C16" s="94"/>
      <c r="D16" s="24"/>
      <c r="E16" s="7" t="s">
        <v>27</v>
      </c>
      <c r="F16" s="29"/>
      <c r="G16" s="25"/>
      <c r="H16" s="25" t="s">
        <v>28</v>
      </c>
      <c r="I16" s="30"/>
      <c r="J16" s="25"/>
      <c r="K16" s="25" t="s">
        <v>27</v>
      </c>
      <c r="L16" s="30"/>
      <c r="M16" s="25"/>
      <c r="N16" s="25" t="s">
        <v>30</v>
      </c>
      <c r="O16" s="75"/>
    </row>
    <row r="17" spans="2:15" ht="15" customHeight="1" thickBot="1">
      <c r="B17" s="97" t="s">
        <v>31</v>
      </c>
      <c r="C17" s="98"/>
      <c r="D17" s="50"/>
      <c r="E17" s="51" t="s">
        <v>27</v>
      </c>
      <c r="F17" s="52"/>
      <c r="G17" s="53"/>
      <c r="H17" s="53">
        <f>H15/E15*100</f>
        <v>87.103385755390022</v>
      </c>
      <c r="I17" s="54"/>
      <c r="J17" s="53"/>
      <c r="K17" s="55" t="s">
        <v>66</v>
      </c>
      <c r="L17" s="54"/>
      <c r="M17" s="53"/>
      <c r="N17" s="53">
        <f>N15/E15*100</f>
        <v>87.387174332899761</v>
      </c>
      <c r="O17" s="87"/>
    </row>
    <row r="18" spans="2:15" ht="2.25" customHeight="1">
      <c r="B18" s="43"/>
      <c r="C18" s="43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2:15">
      <c r="B19" s="3" t="s">
        <v>88</v>
      </c>
    </row>
    <row r="22" spans="2:15"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</row>
    <row r="23" spans="2:15">
      <c r="B23" s="99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</row>
    <row r="25" spans="2:15"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</row>
    <row r="26" spans="2:15"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</row>
  </sheetData>
  <mergeCells count="11">
    <mergeCell ref="M5:O5"/>
    <mergeCell ref="B14:B15"/>
    <mergeCell ref="B16:C16"/>
    <mergeCell ref="B17:C17"/>
    <mergeCell ref="B22:O23"/>
    <mergeCell ref="B25:N26"/>
    <mergeCell ref="B1:O1"/>
    <mergeCell ref="B5:C5"/>
    <mergeCell ref="D5:F5"/>
    <mergeCell ref="G5:I5"/>
    <mergeCell ref="J5:L5"/>
  </mergeCells>
  <phoneticPr fontId="10"/>
  <pageMargins left="0.5" right="0.5" top="0.5" bottom="0.5" header="0.51200000000000001" footer="0.51200000000000001"/>
  <pageSetup paperSize="9" orientation="portrait" r:id="rId1"/>
  <headerFooter alignWithMargins="0"/>
  <ignoredErrors>
    <ignoredError sqref="H14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O28"/>
  <sheetViews>
    <sheetView showGridLines="0" defaultGridColor="0" colorId="22" workbookViewId="0">
      <pane xSplit="3" ySplit="7" topLeftCell="D8" activePane="bottomRight" state="frozen"/>
      <selection pane="topRight" activeCell="D1" sqref="D1"/>
      <selection pane="bottomLeft" activeCell="A8" sqref="A8"/>
      <selection pane="bottomRight"/>
    </sheetView>
  </sheetViews>
  <sheetFormatPr defaultColWidth="8.59765625" defaultRowHeight="13.2"/>
  <cols>
    <col min="1" max="1" width="1.59765625" style="1" customWidth="1"/>
    <col min="2" max="2" width="11.59765625" style="1" customWidth="1"/>
    <col min="3" max="3" width="6.59765625" style="1" customWidth="1"/>
    <col min="4" max="4" width="2.09765625" style="4" bestFit="1" customWidth="1"/>
    <col min="5" max="5" width="10.59765625" style="4" customWidth="1"/>
    <col min="6" max="7" width="2.09765625" style="4" bestFit="1" customWidth="1"/>
    <col min="8" max="8" width="10.59765625" style="4" customWidth="1"/>
    <col min="9" max="10" width="2.09765625" style="4" bestFit="1" customWidth="1"/>
    <col min="11" max="11" width="10.59765625" style="4" customWidth="1"/>
    <col min="12" max="13" width="2.09765625" style="4" bestFit="1" customWidth="1"/>
    <col min="14" max="14" width="10.59765625" style="4" customWidth="1"/>
    <col min="15" max="15" width="2.09765625" style="4" bestFit="1" customWidth="1"/>
    <col min="16" max="16384" width="8.59765625" style="1"/>
  </cols>
  <sheetData>
    <row r="1" spans="1:15" ht="23.4">
      <c r="A1" s="1" t="s">
        <v>0</v>
      </c>
      <c r="B1" s="100" t="s">
        <v>26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</row>
    <row r="2" spans="1:15" ht="5.0999999999999996" customHeight="1"/>
    <row r="3" spans="1:15" ht="13.5" customHeight="1">
      <c r="H3" s="6"/>
      <c r="I3" s="6"/>
      <c r="J3" s="6"/>
      <c r="K3" s="6"/>
      <c r="L3" s="6"/>
      <c r="M3" s="6"/>
      <c r="N3" s="6"/>
      <c r="O3" s="7" t="s">
        <v>64</v>
      </c>
    </row>
    <row r="4" spans="1:15" ht="4.5" customHeight="1" thickBot="1">
      <c r="B4" s="43"/>
      <c r="C4" s="43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ht="14.1" customHeight="1">
      <c r="B5" s="145" t="s">
        <v>16</v>
      </c>
      <c r="C5" s="111"/>
      <c r="D5" s="115" t="s">
        <v>15</v>
      </c>
      <c r="E5" s="116"/>
      <c r="F5" s="117"/>
      <c r="G5" s="124" t="s">
        <v>19</v>
      </c>
      <c r="H5" s="125"/>
      <c r="I5" s="125"/>
      <c r="J5" s="125"/>
      <c r="K5" s="125"/>
      <c r="L5" s="125"/>
      <c r="M5" s="125"/>
      <c r="N5" s="125"/>
      <c r="O5" s="138"/>
    </row>
    <row r="6" spans="1:15" ht="14.1" customHeight="1">
      <c r="B6" s="146"/>
      <c r="C6" s="113"/>
      <c r="D6" s="118"/>
      <c r="E6" s="119"/>
      <c r="F6" s="120"/>
      <c r="G6" s="126" t="s">
        <v>1</v>
      </c>
      <c r="H6" s="127"/>
      <c r="I6" s="127"/>
      <c r="J6" s="127"/>
      <c r="K6" s="127"/>
      <c r="L6" s="127"/>
      <c r="M6" s="127"/>
      <c r="N6" s="127"/>
      <c r="O6" s="139"/>
    </row>
    <row r="7" spans="1:15" ht="27" customHeight="1">
      <c r="B7" s="147"/>
      <c r="C7" s="95"/>
      <c r="D7" s="121"/>
      <c r="E7" s="122"/>
      <c r="F7" s="123"/>
      <c r="G7" s="103" t="s">
        <v>62</v>
      </c>
      <c r="H7" s="104"/>
      <c r="I7" s="105"/>
      <c r="J7" s="107" t="s">
        <v>63</v>
      </c>
      <c r="K7" s="108"/>
      <c r="L7" s="109"/>
      <c r="M7" s="103" t="s">
        <v>67</v>
      </c>
      <c r="N7" s="104"/>
      <c r="O7" s="140"/>
    </row>
    <row r="8" spans="1:15" s="6" customFormat="1" ht="15" customHeight="1">
      <c r="B8" s="44" t="s">
        <v>2</v>
      </c>
      <c r="C8" s="11" t="s">
        <v>3</v>
      </c>
      <c r="D8" s="10"/>
      <c r="E8" s="8">
        <f>3636+778</f>
        <v>4414</v>
      </c>
      <c r="F8" s="31"/>
      <c r="G8" s="8"/>
      <c r="H8" s="8">
        <v>3890</v>
      </c>
      <c r="I8" s="31"/>
      <c r="J8" s="8"/>
      <c r="K8" s="20">
        <v>37</v>
      </c>
      <c r="L8" s="31"/>
      <c r="M8" s="8"/>
      <c r="N8" s="8">
        <f t="shared" ref="N8:N17" si="0">H8+K8</f>
        <v>3927</v>
      </c>
      <c r="O8" s="45"/>
    </row>
    <row r="9" spans="1:15" s="6" customFormat="1" ht="15" customHeight="1">
      <c r="B9" s="46" t="s">
        <v>4</v>
      </c>
      <c r="C9" s="12" t="s">
        <v>5</v>
      </c>
      <c r="D9" s="33" t="s">
        <v>13</v>
      </c>
      <c r="E9" s="39">
        <f>E8*2</f>
        <v>8828</v>
      </c>
      <c r="F9" s="37" t="s">
        <v>14</v>
      </c>
      <c r="G9" s="38" t="s">
        <v>13</v>
      </c>
      <c r="H9" s="39">
        <v>7780</v>
      </c>
      <c r="I9" s="37" t="s">
        <v>14</v>
      </c>
      <c r="J9" s="38" t="s">
        <v>13</v>
      </c>
      <c r="K9" s="34">
        <f>K8*2</f>
        <v>74</v>
      </c>
      <c r="L9" s="37" t="s">
        <v>14</v>
      </c>
      <c r="M9" s="38" t="s">
        <v>13</v>
      </c>
      <c r="N9" s="39">
        <f t="shared" si="0"/>
        <v>7854</v>
      </c>
      <c r="O9" s="57" t="s">
        <v>14</v>
      </c>
    </row>
    <row r="10" spans="1:15" s="6" customFormat="1" ht="15" customHeight="1">
      <c r="B10" s="44" t="s">
        <v>6</v>
      </c>
      <c r="C10" s="11" t="s">
        <v>3</v>
      </c>
      <c r="D10" s="10"/>
      <c r="E10" s="8">
        <v>5440</v>
      </c>
      <c r="F10" s="28"/>
      <c r="G10" s="8"/>
      <c r="H10" s="8">
        <v>5452</v>
      </c>
      <c r="I10" s="28"/>
      <c r="J10" s="8"/>
      <c r="K10" s="21">
        <v>-95</v>
      </c>
      <c r="L10" s="28"/>
      <c r="M10" s="8"/>
      <c r="N10" s="8">
        <f t="shared" si="0"/>
        <v>5357</v>
      </c>
      <c r="O10" s="59"/>
    </row>
    <row r="11" spans="1:15" s="6" customFormat="1" ht="15" customHeight="1">
      <c r="B11" s="46" t="s">
        <v>7</v>
      </c>
      <c r="C11" s="12" t="s">
        <v>5</v>
      </c>
      <c r="D11" s="33" t="s">
        <v>13</v>
      </c>
      <c r="E11" s="39">
        <v>21760</v>
      </c>
      <c r="F11" s="37" t="s">
        <v>14</v>
      </c>
      <c r="G11" s="38" t="s">
        <v>13</v>
      </c>
      <c r="H11" s="39">
        <v>21808</v>
      </c>
      <c r="I11" s="37" t="s">
        <v>14</v>
      </c>
      <c r="J11" s="38" t="s">
        <v>13</v>
      </c>
      <c r="K11" s="40">
        <f>K10*4</f>
        <v>-380</v>
      </c>
      <c r="L11" s="37" t="s">
        <v>14</v>
      </c>
      <c r="M11" s="38" t="s">
        <v>13</v>
      </c>
      <c r="N11" s="39">
        <f t="shared" si="0"/>
        <v>21428</v>
      </c>
      <c r="O11" s="47" t="s">
        <v>14</v>
      </c>
    </row>
    <row r="12" spans="1:15" s="6" customFormat="1" ht="15" customHeight="1">
      <c r="B12" s="44" t="s">
        <v>8</v>
      </c>
      <c r="C12" s="11" t="s">
        <v>3</v>
      </c>
      <c r="D12" s="10"/>
      <c r="E12" s="8">
        <v>1676</v>
      </c>
      <c r="F12" s="28"/>
      <c r="G12" s="8"/>
      <c r="H12" s="8">
        <v>1683</v>
      </c>
      <c r="I12" s="28"/>
      <c r="J12" s="8"/>
      <c r="K12" s="21">
        <v>-18</v>
      </c>
      <c r="L12" s="32"/>
      <c r="M12" s="9"/>
      <c r="N12" s="8">
        <f t="shared" si="0"/>
        <v>1665</v>
      </c>
      <c r="O12" s="45"/>
    </row>
    <row r="13" spans="1:15" s="6" customFormat="1" ht="15" customHeight="1">
      <c r="B13" s="46" t="s">
        <v>9</v>
      </c>
      <c r="C13" s="12" t="s">
        <v>5</v>
      </c>
      <c r="D13" s="33" t="s">
        <v>13</v>
      </c>
      <c r="E13" s="39">
        <v>10056</v>
      </c>
      <c r="F13" s="37" t="s">
        <v>14</v>
      </c>
      <c r="G13" s="38" t="s">
        <v>13</v>
      </c>
      <c r="H13" s="39">
        <v>10098</v>
      </c>
      <c r="I13" s="37" t="s">
        <v>14</v>
      </c>
      <c r="J13" s="38" t="s">
        <v>13</v>
      </c>
      <c r="K13" s="40">
        <f>K12*6</f>
        <v>-108</v>
      </c>
      <c r="L13" s="37" t="s">
        <v>14</v>
      </c>
      <c r="M13" s="38" t="s">
        <v>13</v>
      </c>
      <c r="N13" s="39">
        <f t="shared" si="0"/>
        <v>9990</v>
      </c>
      <c r="O13" s="47" t="s">
        <v>14</v>
      </c>
    </row>
    <row r="14" spans="1:15" s="6" customFormat="1" ht="15" customHeight="1">
      <c r="B14" s="44" t="s">
        <v>10</v>
      </c>
      <c r="C14" s="11" t="s">
        <v>3</v>
      </c>
      <c r="D14" s="10"/>
      <c r="E14" s="8">
        <v>858</v>
      </c>
      <c r="F14" s="28"/>
      <c r="G14" s="8"/>
      <c r="H14" s="8">
        <v>857</v>
      </c>
      <c r="I14" s="28"/>
      <c r="J14" s="8"/>
      <c r="K14" s="22">
        <v>-12</v>
      </c>
      <c r="L14" s="28"/>
      <c r="M14" s="8"/>
      <c r="N14" s="8">
        <f t="shared" si="0"/>
        <v>845</v>
      </c>
      <c r="O14" s="45"/>
    </row>
    <row r="15" spans="1:15" s="6" customFormat="1" ht="15" customHeight="1">
      <c r="B15" s="46" t="s">
        <v>11</v>
      </c>
      <c r="C15" s="12" t="s">
        <v>5</v>
      </c>
      <c r="D15" s="33" t="s">
        <v>13</v>
      </c>
      <c r="E15" s="39">
        <v>6864</v>
      </c>
      <c r="F15" s="37" t="s">
        <v>14</v>
      </c>
      <c r="G15" s="38" t="s">
        <v>13</v>
      </c>
      <c r="H15" s="39">
        <v>6856</v>
      </c>
      <c r="I15" s="37" t="s">
        <v>14</v>
      </c>
      <c r="J15" s="38" t="s">
        <v>13</v>
      </c>
      <c r="K15" s="58">
        <f>K14*8</f>
        <v>-96</v>
      </c>
      <c r="L15" s="37" t="s">
        <v>14</v>
      </c>
      <c r="M15" s="38" t="s">
        <v>13</v>
      </c>
      <c r="N15" s="39">
        <f t="shared" si="0"/>
        <v>6760</v>
      </c>
      <c r="O15" s="47" t="s">
        <v>14</v>
      </c>
    </row>
    <row r="16" spans="1:15" s="6" customFormat="1" ht="15" customHeight="1">
      <c r="B16" s="148" t="s">
        <v>12</v>
      </c>
      <c r="C16" s="11" t="s">
        <v>3</v>
      </c>
      <c r="D16" s="10"/>
      <c r="E16" s="8">
        <f>SUM(E8,E10,E12,E14)</f>
        <v>12388</v>
      </c>
      <c r="F16" s="28"/>
      <c r="G16" s="8"/>
      <c r="H16" s="8">
        <f>SUM(H8,H10,H12,H14)</f>
        <v>11882</v>
      </c>
      <c r="I16" s="28"/>
      <c r="J16" s="8"/>
      <c r="K16" s="17">
        <f>SUM(K8,K10,K12,K14)</f>
        <v>-88</v>
      </c>
      <c r="L16" s="28"/>
      <c r="M16" s="8"/>
      <c r="N16" s="8">
        <f t="shared" si="0"/>
        <v>11794</v>
      </c>
      <c r="O16" s="45"/>
    </row>
    <row r="17" spans="2:15" ht="15" customHeight="1">
      <c r="B17" s="149"/>
      <c r="C17" s="23" t="s">
        <v>5</v>
      </c>
      <c r="D17" s="41" t="s">
        <v>13</v>
      </c>
      <c r="E17" s="39">
        <f>SUM(E9,E11,E13,E15)</f>
        <v>47508</v>
      </c>
      <c r="F17" s="37" t="s">
        <v>14</v>
      </c>
      <c r="G17" s="38" t="s">
        <v>13</v>
      </c>
      <c r="H17" s="39">
        <f>SUM(H9,H11,H13,H15)</f>
        <v>46542</v>
      </c>
      <c r="I17" s="37" t="s">
        <v>14</v>
      </c>
      <c r="J17" s="38" t="s">
        <v>13</v>
      </c>
      <c r="K17" s="42">
        <f>SUM(K9,K11,K13,K15)</f>
        <v>-510</v>
      </c>
      <c r="L17" s="37" t="s">
        <v>14</v>
      </c>
      <c r="M17" s="38" t="s">
        <v>13</v>
      </c>
      <c r="N17" s="39">
        <f t="shared" si="0"/>
        <v>46032</v>
      </c>
      <c r="O17" s="48" t="s">
        <v>14</v>
      </c>
    </row>
    <row r="18" spans="2:15" ht="15" customHeight="1">
      <c r="B18" s="150" t="s">
        <v>17</v>
      </c>
      <c r="C18" s="94"/>
      <c r="D18" s="24"/>
      <c r="E18" s="7" t="s">
        <v>65</v>
      </c>
      <c r="F18" s="29"/>
      <c r="G18" s="25"/>
      <c r="H18" s="25" t="s">
        <v>28</v>
      </c>
      <c r="I18" s="30"/>
      <c r="J18" s="25"/>
      <c r="K18" s="25" t="s">
        <v>27</v>
      </c>
      <c r="L18" s="30"/>
      <c r="M18" s="25"/>
      <c r="N18" s="25" t="s">
        <v>30</v>
      </c>
      <c r="O18" s="49"/>
    </row>
    <row r="19" spans="2:15" ht="15" customHeight="1" thickBot="1">
      <c r="B19" s="151" t="s">
        <v>31</v>
      </c>
      <c r="C19" s="98"/>
      <c r="D19" s="50"/>
      <c r="E19" s="51" t="s">
        <v>27</v>
      </c>
      <c r="F19" s="52"/>
      <c r="G19" s="53"/>
      <c r="H19" s="53">
        <f>H17/E17*100</f>
        <v>97.966658247032086</v>
      </c>
      <c r="I19" s="54"/>
      <c r="J19" s="53"/>
      <c r="K19" s="55" t="s">
        <v>66</v>
      </c>
      <c r="L19" s="54"/>
      <c r="M19" s="53"/>
      <c r="N19" s="53">
        <f>N17/E17*100</f>
        <v>96.893154837080075</v>
      </c>
      <c r="O19" s="56"/>
    </row>
    <row r="20" spans="2:15" ht="4.5" customHeight="1">
      <c r="D20" s="5"/>
    </row>
    <row r="21" spans="2:15">
      <c r="B21" s="3" t="s">
        <v>41</v>
      </c>
    </row>
    <row r="24" spans="2:15"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</row>
    <row r="25" spans="2:15"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</row>
    <row r="27" spans="2:15"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</row>
    <row r="28" spans="2:15"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</row>
  </sheetData>
  <mergeCells count="13">
    <mergeCell ref="B1:O1"/>
    <mergeCell ref="B5:C7"/>
    <mergeCell ref="D5:F7"/>
    <mergeCell ref="G5:O5"/>
    <mergeCell ref="G6:O6"/>
    <mergeCell ref="B24:O25"/>
    <mergeCell ref="G7:I7"/>
    <mergeCell ref="J7:L7"/>
    <mergeCell ref="M7:O7"/>
    <mergeCell ref="B16:B17"/>
    <mergeCell ref="B18:C18"/>
    <mergeCell ref="B19:C19"/>
    <mergeCell ref="B27:N28"/>
  </mergeCells>
  <phoneticPr fontId="10"/>
  <pageMargins left="0.5" right="0.5" top="0.5" bottom="0.5" header="0.51200000000000001" footer="0.51200000000000001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P21"/>
  <sheetViews>
    <sheetView showGridLines="0" defaultGridColor="0" colorId="22" workbookViewId="0">
      <pane xSplit="3" ySplit="7" topLeftCell="D8" activePane="bottomRight" state="frozen"/>
      <selection pane="topRight" activeCell="D1" sqref="D1"/>
      <selection pane="bottomLeft" activeCell="A8" sqref="A8"/>
      <selection pane="bottomRight"/>
    </sheetView>
  </sheetViews>
  <sheetFormatPr defaultColWidth="8.59765625" defaultRowHeight="13.2"/>
  <cols>
    <col min="1" max="1" width="1.59765625" style="1" customWidth="1"/>
    <col min="2" max="2" width="11.59765625" style="1" customWidth="1"/>
    <col min="3" max="3" width="6.59765625" style="1" customWidth="1"/>
    <col min="4" max="4" width="2.09765625" style="4" bestFit="1" customWidth="1"/>
    <col min="5" max="5" width="10.59765625" style="4" customWidth="1"/>
    <col min="6" max="7" width="2.09765625" style="4" bestFit="1" customWidth="1"/>
    <col min="8" max="8" width="10.59765625" style="4" customWidth="1"/>
    <col min="9" max="10" width="2.09765625" style="4" bestFit="1" customWidth="1"/>
    <col min="11" max="11" width="10.59765625" style="4" customWidth="1"/>
    <col min="12" max="13" width="2.09765625" style="4" bestFit="1" customWidth="1"/>
    <col min="14" max="14" width="10.59765625" style="4" customWidth="1"/>
    <col min="15" max="15" width="2.09765625" style="4" bestFit="1" customWidth="1"/>
    <col min="16" max="16384" width="8.59765625" style="1"/>
  </cols>
  <sheetData>
    <row r="1" spans="1:16" ht="23.4">
      <c r="A1" s="1" t="s">
        <v>0</v>
      </c>
      <c r="B1" s="100" t="s">
        <v>26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</row>
    <row r="2" spans="1:16" ht="5.0999999999999996" customHeight="1"/>
    <row r="3" spans="1:16" ht="13.5" customHeight="1">
      <c r="H3" s="6"/>
      <c r="I3" s="6"/>
      <c r="J3" s="6"/>
      <c r="K3" s="6"/>
      <c r="L3" s="6"/>
      <c r="M3" s="6"/>
      <c r="N3" s="6"/>
      <c r="O3" s="7" t="s">
        <v>59</v>
      </c>
    </row>
    <row r="4" spans="1:16" ht="4.5" customHeight="1" thickBot="1">
      <c r="B4" s="43"/>
      <c r="C4" s="43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6" ht="14.1" customHeight="1">
      <c r="B5" s="145" t="s">
        <v>16</v>
      </c>
      <c r="C5" s="111"/>
      <c r="D5" s="115" t="s">
        <v>15</v>
      </c>
      <c r="E5" s="116"/>
      <c r="F5" s="117"/>
      <c r="G5" s="124" t="s">
        <v>19</v>
      </c>
      <c r="H5" s="125"/>
      <c r="I5" s="125"/>
      <c r="J5" s="125"/>
      <c r="K5" s="125"/>
      <c r="L5" s="125"/>
      <c r="M5" s="125"/>
      <c r="N5" s="125"/>
      <c r="O5" s="138"/>
    </row>
    <row r="6" spans="1:16" ht="14.1" customHeight="1">
      <c r="B6" s="146"/>
      <c r="C6" s="113"/>
      <c r="D6" s="118"/>
      <c r="E6" s="119"/>
      <c r="F6" s="120"/>
      <c r="G6" s="126" t="s">
        <v>1</v>
      </c>
      <c r="H6" s="127"/>
      <c r="I6" s="127"/>
      <c r="J6" s="127"/>
      <c r="K6" s="127"/>
      <c r="L6" s="127"/>
      <c r="M6" s="127"/>
      <c r="N6" s="127"/>
      <c r="O6" s="139"/>
    </row>
    <row r="7" spans="1:16" ht="27" customHeight="1">
      <c r="B7" s="147"/>
      <c r="C7" s="95"/>
      <c r="D7" s="121"/>
      <c r="E7" s="122"/>
      <c r="F7" s="123"/>
      <c r="G7" s="103" t="s">
        <v>60</v>
      </c>
      <c r="H7" s="104"/>
      <c r="I7" s="105"/>
      <c r="J7" s="107" t="s">
        <v>61</v>
      </c>
      <c r="K7" s="108"/>
      <c r="L7" s="109"/>
      <c r="M7" s="103" t="s">
        <v>20</v>
      </c>
      <c r="N7" s="104"/>
      <c r="O7" s="140"/>
    </row>
    <row r="8" spans="1:16" s="6" customFormat="1" ht="15" customHeight="1">
      <c r="B8" s="44" t="s">
        <v>2</v>
      </c>
      <c r="C8" s="11" t="s">
        <v>3</v>
      </c>
      <c r="D8" s="10"/>
      <c r="E8" s="8">
        <v>3636</v>
      </c>
      <c r="F8" s="31"/>
      <c r="G8" s="8"/>
      <c r="H8" s="8">
        <v>3792</v>
      </c>
      <c r="I8" s="31"/>
      <c r="J8" s="8"/>
      <c r="K8" s="20">
        <v>98</v>
      </c>
      <c r="L8" s="31"/>
      <c r="M8" s="8"/>
      <c r="N8" s="8">
        <f t="shared" ref="N8:N17" si="0">H8+K8</f>
        <v>3890</v>
      </c>
      <c r="O8" s="45"/>
    </row>
    <row r="9" spans="1:16" s="6" customFormat="1" ht="15" customHeight="1">
      <c r="B9" s="46" t="s">
        <v>4</v>
      </c>
      <c r="C9" s="12" t="s">
        <v>5</v>
      </c>
      <c r="D9" s="33" t="s">
        <v>13</v>
      </c>
      <c r="E9" s="39">
        <v>7272</v>
      </c>
      <c r="F9" s="37" t="s">
        <v>14</v>
      </c>
      <c r="G9" s="38" t="s">
        <v>13</v>
      </c>
      <c r="H9" s="39">
        <v>7584</v>
      </c>
      <c r="I9" s="37" t="s">
        <v>14</v>
      </c>
      <c r="J9" s="38" t="s">
        <v>13</v>
      </c>
      <c r="K9" s="34">
        <f>K8*2</f>
        <v>196</v>
      </c>
      <c r="L9" s="37" t="s">
        <v>14</v>
      </c>
      <c r="M9" s="38" t="s">
        <v>13</v>
      </c>
      <c r="N9" s="39">
        <f t="shared" si="0"/>
        <v>7780</v>
      </c>
      <c r="O9" s="47" t="s">
        <v>14</v>
      </c>
    </row>
    <row r="10" spans="1:16" s="6" customFormat="1" ht="15" customHeight="1">
      <c r="B10" s="44" t="s">
        <v>6</v>
      </c>
      <c r="C10" s="11" t="s">
        <v>3</v>
      </c>
      <c r="D10" s="10"/>
      <c r="E10" s="8">
        <v>5440</v>
      </c>
      <c r="F10" s="28"/>
      <c r="G10" s="8"/>
      <c r="H10" s="8">
        <v>5456</v>
      </c>
      <c r="I10" s="28"/>
      <c r="J10" s="8"/>
      <c r="K10" s="21">
        <v>-4</v>
      </c>
      <c r="L10" s="28"/>
      <c r="M10" s="8"/>
      <c r="N10" s="8">
        <f t="shared" si="0"/>
        <v>5452</v>
      </c>
      <c r="O10" s="45"/>
    </row>
    <row r="11" spans="1:16" s="6" customFormat="1" ht="15" customHeight="1">
      <c r="B11" s="46" t="s">
        <v>7</v>
      </c>
      <c r="C11" s="12" t="s">
        <v>5</v>
      </c>
      <c r="D11" s="33" t="s">
        <v>13</v>
      </c>
      <c r="E11" s="39">
        <v>21760</v>
      </c>
      <c r="F11" s="37" t="s">
        <v>14</v>
      </c>
      <c r="G11" s="38" t="s">
        <v>13</v>
      </c>
      <c r="H11" s="39">
        <v>21824</v>
      </c>
      <c r="I11" s="37" t="s">
        <v>14</v>
      </c>
      <c r="J11" s="38" t="s">
        <v>13</v>
      </c>
      <c r="K11" s="40">
        <f>K10*4</f>
        <v>-16</v>
      </c>
      <c r="L11" s="37" t="s">
        <v>14</v>
      </c>
      <c r="M11" s="38" t="s">
        <v>13</v>
      </c>
      <c r="N11" s="39">
        <f t="shared" si="0"/>
        <v>21808</v>
      </c>
      <c r="O11" s="47" t="s">
        <v>14</v>
      </c>
    </row>
    <row r="12" spans="1:16" s="6" customFormat="1" ht="15" customHeight="1">
      <c r="B12" s="44" t="s">
        <v>8</v>
      </c>
      <c r="C12" s="11" t="s">
        <v>3</v>
      </c>
      <c r="D12" s="10"/>
      <c r="E12" s="8">
        <v>1676</v>
      </c>
      <c r="F12" s="28"/>
      <c r="G12" s="8"/>
      <c r="H12" s="8">
        <v>1683</v>
      </c>
      <c r="I12" s="28"/>
      <c r="J12" s="8"/>
      <c r="K12" s="21">
        <v>0</v>
      </c>
      <c r="L12" s="32"/>
      <c r="M12" s="9"/>
      <c r="N12" s="8">
        <f t="shared" si="0"/>
        <v>1683</v>
      </c>
      <c r="O12" s="45"/>
    </row>
    <row r="13" spans="1:16" s="6" customFormat="1" ht="15" customHeight="1">
      <c r="B13" s="46" t="s">
        <v>9</v>
      </c>
      <c r="C13" s="12" t="s">
        <v>5</v>
      </c>
      <c r="D13" s="33" t="s">
        <v>13</v>
      </c>
      <c r="E13" s="39">
        <v>10056</v>
      </c>
      <c r="F13" s="37" t="s">
        <v>14</v>
      </c>
      <c r="G13" s="38" t="s">
        <v>13</v>
      </c>
      <c r="H13" s="39">
        <v>10098</v>
      </c>
      <c r="I13" s="37" t="s">
        <v>14</v>
      </c>
      <c r="J13" s="38" t="s">
        <v>13</v>
      </c>
      <c r="K13" s="40">
        <f>K12*6</f>
        <v>0</v>
      </c>
      <c r="L13" s="37" t="s">
        <v>14</v>
      </c>
      <c r="M13" s="38" t="s">
        <v>13</v>
      </c>
      <c r="N13" s="39">
        <f t="shared" si="0"/>
        <v>10098</v>
      </c>
      <c r="O13" s="47" t="s">
        <v>14</v>
      </c>
    </row>
    <row r="14" spans="1:16" s="6" customFormat="1" ht="15" customHeight="1">
      <c r="B14" s="44" t="s">
        <v>10</v>
      </c>
      <c r="C14" s="11" t="s">
        <v>3</v>
      </c>
      <c r="D14" s="10"/>
      <c r="E14" s="8">
        <v>858</v>
      </c>
      <c r="F14" s="28"/>
      <c r="G14" s="8"/>
      <c r="H14" s="8">
        <v>861</v>
      </c>
      <c r="I14" s="28"/>
      <c r="J14" s="8"/>
      <c r="K14" s="22">
        <v>-4</v>
      </c>
      <c r="L14" s="28"/>
      <c r="M14" s="8"/>
      <c r="N14" s="8">
        <f t="shared" si="0"/>
        <v>857</v>
      </c>
      <c r="O14" s="45"/>
    </row>
    <row r="15" spans="1:16" s="6" customFormat="1" ht="15" customHeight="1">
      <c r="B15" s="46" t="s">
        <v>11</v>
      </c>
      <c r="C15" s="12" t="s">
        <v>5</v>
      </c>
      <c r="D15" s="33" t="s">
        <v>13</v>
      </c>
      <c r="E15" s="39">
        <v>6864</v>
      </c>
      <c r="F15" s="37" t="s">
        <v>14</v>
      </c>
      <c r="G15" s="38" t="s">
        <v>13</v>
      </c>
      <c r="H15" s="39">
        <v>6888</v>
      </c>
      <c r="I15" s="37" t="s">
        <v>14</v>
      </c>
      <c r="J15" s="38" t="s">
        <v>13</v>
      </c>
      <c r="K15" s="58">
        <f>K14*8</f>
        <v>-32</v>
      </c>
      <c r="L15" s="37" t="s">
        <v>14</v>
      </c>
      <c r="M15" s="38" t="s">
        <v>13</v>
      </c>
      <c r="N15" s="39">
        <f t="shared" si="0"/>
        <v>6856</v>
      </c>
      <c r="O15" s="47" t="s">
        <v>14</v>
      </c>
    </row>
    <row r="16" spans="1:16" s="14" customFormat="1" ht="15" customHeight="1">
      <c r="B16" s="148" t="s">
        <v>12</v>
      </c>
      <c r="C16" s="11" t="s">
        <v>3</v>
      </c>
      <c r="D16" s="10"/>
      <c r="E16" s="8">
        <f>SUM(E8,E10,E12,E14)</f>
        <v>11610</v>
      </c>
      <c r="F16" s="28"/>
      <c r="G16" s="8"/>
      <c r="H16" s="8">
        <f>SUM(H8,H10,H12,H14)</f>
        <v>11792</v>
      </c>
      <c r="I16" s="28"/>
      <c r="J16" s="8"/>
      <c r="K16" s="20">
        <f>SUM(K8,K10,K12,K14)</f>
        <v>90</v>
      </c>
      <c r="L16" s="28"/>
      <c r="M16" s="8"/>
      <c r="N16" s="8">
        <f t="shared" si="0"/>
        <v>11882</v>
      </c>
      <c r="O16" s="45"/>
      <c r="P16" s="6"/>
    </row>
    <row r="17" spans="2:16" s="2" customFormat="1" ht="15" customHeight="1">
      <c r="B17" s="149"/>
      <c r="C17" s="23" t="s">
        <v>5</v>
      </c>
      <c r="D17" s="41" t="s">
        <v>13</v>
      </c>
      <c r="E17" s="39">
        <f>SUM(E9,E11,E13,E15)</f>
        <v>45952</v>
      </c>
      <c r="F17" s="37" t="s">
        <v>14</v>
      </c>
      <c r="G17" s="38" t="s">
        <v>13</v>
      </c>
      <c r="H17" s="39">
        <f>SUM(H9,H11,H13,H15)</f>
        <v>46394</v>
      </c>
      <c r="I17" s="37" t="s">
        <v>14</v>
      </c>
      <c r="J17" s="38" t="s">
        <v>13</v>
      </c>
      <c r="K17" s="42">
        <f>SUM(K9,K11,K13,K15)</f>
        <v>148</v>
      </c>
      <c r="L17" s="37" t="s">
        <v>14</v>
      </c>
      <c r="M17" s="38" t="s">
        <v>13</v>
      </c>
      <c r="N17" s="39">
        <f t="shared" si="0"/>
        <v>46542</v>
      </c>
      <c r="O17" s="48" t="s">
        <v>14</v>
      </c>
      <c r="P17" s="1"/>
    </row>
    <row r="18" spans="2:16" ht="15" customHeight="1">
      <c r="B18" s="150" t="s">
        <v>17</v>
      </c>
      <c r="C18" s="94"/>
      <c r="D18" s="24"/>
      <c r="E18" s="7" t="s">
        <v>27</v>
      </c>
      <c r="F18" s="29"/>
      <c r="G18" s="25"/>
      <c r="H18" s="25" t="s">
        <v>28</v>
      </c>
      <c r="I18" s="30"/>
      <c r="J18" s="25"/>
      <c r="K18" s="25" t="s">
        <v>29</v>
      </c>
      <c r="L18" s="30"/>
      <c r="M18" s="25"/>
      <c r="N18" s="25" t="s">
        <v>30</v>
      </c>
      <c r="O18" s="49"/>
    </row>
    <row r="19" spans="2:16" ht="15" customHeight="1" thickBot="1">
      <c r="B19" s="151" t="s">
        <v>31</v>
      </c>
      <c r="C19" s="98"/>
      <c r="D19" s="50"/>
      <c r="E19" s="51" t="s">
        <v>27</v>
      </c>
      <c r="F19" s="52"/>
      <c r="G19" s="53"/>
      <c r="H19" s="53">
        <f>H17/E17*100</f>
        <v>100.96187325905292</v>
      </c>
      <c r="I19" s="54"/>
      <c r="J19" s="53"/>
      <c r="K19" s="79">
        <f>K17/E17*100</f>
        <v>0.32207520891364905</v>
      </c>
      <c r="L19" s="54"/>
      <c r="M19" s="53"/>
      <c r="N19" s="53">
        <f>N17/E17*100</f>
        <v>101.28394846796658</v>
      </c>
      <c r="O19" s="56"/>
    </row>
    <row r="20" spans="2:16" ht="4.5" customHeight="1">
      <c r="D20" s="5"/>
    </row>
    <row r="21" spans="2:16">
      <c r="B21" s="3" t="s">
        <v>41</v>
      </c>
    </row>
  </sheetData>
  <mergeCells count="11">
    <mergeCell ref="G7:I7"/>
    <mergeCell ref="J7:L7"/>
    <mergeCell ref="M7:O7"/>
    <mergeCell ref="B16:B17"/>
    <mergeCell ref="B18:C18"/>
    <mergeCell ref="B19:C19"/>
    <mergeCell ref="B1:O1"/>
    <mergeCell ref="B5:C7"/>
    <mergeCell ref="D5:F7"/>
    <mergeCell ref="G5:O5"/>
    <mergeCell ref="G6:O6"/>
  </mergeCells>
  <phoneticPr fontId="10"/>
  <pageMargins left="0.5" right="0.5" top="0.5" bottom="0.5" header="0.51200000000000001" footer="0.51200000000000001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O21"/>
  <sheetViews>
    <sheetView showGridLines="0" defaultGridColor="0" colorId="22" workbookViewId="0">
      <pane xSplit="3" ySplit="7" topLeftCell="D8" activePane="bottomRight" state="frozen"/>
      <selection pane="topRight" activeCell="D1" sqref="D1"/>
      <selection pane="bottomLeft" activeCell="A8" sqref="A8"/>
      <selection pane="bottomRight"/>
    </sheetView>
  </sheetViews>
  <sheetFormatPr defaultColWidth="8.59765625" defaultRowHeight="13.2"/>
  <cols>
    <col min="1" max="1" width="1.59765625" style="1" customWidth="1"/>
    <col min="2" max="2" width="11.59765625" style="1" customWidth="1"/>
    <col min="3" max="3" width="6.59765625" style="1" customWidth="1"/>
    <col min="4" max="4" width="2.09765625" style="4" bestFit="1" customWidth="1"/>
    <col min="5" max="5" width="10.59765625" style="4" customWidth="1"/>
    <col min="6" max="7" width="2.09765625" style="4" bestFit="1" customWidth="1"/>
    <col min="8" max="8" width="10.59765625" style="4" customWidth="1"/>
    <col min="9" max="10" width="2.09765625" style="4" bestFit="1" customWidth="1"/>
    <col min="11" max="11" width="10.59765625" style="4" customWidth="1"/>
    <col min="12" max="13" width="2.09765625" style="4" bestFit="1" customWidth="1"/>
    <col min="14" max="14" width="10.59765625" style="4" customWidth="1"/>
    <col min="15" max="15" width="2.09765625" style="4" bestFit="1" customWidth="1"/>
    <col min="16" max="16384" width="8.59765625" style="1"/>
  </cols>
  <sheetData>
    <row r="1" spans="1:15" ht="23.4">
      <c r="A1" s="1" t="s">
        <v>0</v>
      </c>
      <c r="B1" s="100" t="s">
        <v>26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</row>
    <row r="2" spans="1:15" ht="5.0999999999999996" customHeight="1"/>
    <row r="3" spans="1:15" ht="13.5" customHeight="1">
      <c r="H3" s="6"/>
      <c r="I3" s="6"/>
      <c r="J3" s="6"/>
      <c r="K3" s="6"/>
      <c r="L3" s="6"/>
      <c r="M3" s="6"/>
      <c r="N3" s="6"/>
      <c r="O3" s="7" t="s">
        <v>56</v>
      </c>
    </row>
    <row r="4" spans="1:15" ht="4.5" customHeight="1" thickBot="1">
      <c r="B4" s="43"/>
      <c r="C4" s="43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ht="14.1" customHeight="1">
      <c r="B5" s="145" t="s">
        <v>16</v>
      </c>
      <c r="C5" s="111"/>
      <c r="D5" s="115" t="s">
        <v>15</v>
      </c>
      <c r="E5" s="116"/>
      <c r="F5" s="117"/>
      <c r="G5" s="124" t="s">
        <v>19</v>
      </c>
      <c r="H5" s="125"/>
      <c r="I5" s="125"/>
      <c r="J5" s="125"/>
      <c r="K5" s="125"/>
      <c r="L5" s="125"/>
      <c r="M5" s="125"/>
      <c r="N5" s="125"/>
      <c r="O5" s="138"/>
    </row>
    <row r="6" spans="1:15" ht="14.1" customHeight="1">
      <c r="B6" s="146"/>
      <c r="C6" s="113"/>
      <c r="D6" s="118"/>
      <c r="E6" s="119"/>
      <c r="F6" s="120"/>
      <c r="G6" s="126" t="s">
        <v>1</v>
      </c>
      <c r="H6" s="127"/>
      <c r="I6" s="127"/>
      <c r="J6" s="127"/>
      <c r="K6" s="127"/>
      <c r="L6" s="127"/>
      <c r="M6" s="127"/>
      <c r="N6" s="127"/>
      <c r="O6" s="139"/>
    </row>
    <row r="7" spans="1:15" ht="27" customHeight="1">
      <c r="B7" s="147"/>
      <c r="C7" s="95"/>
      <c r="D7" s="121"/>
      <c r="E7" s="122"/>
      <c r="F7" s="123"/>
      <c r="G7" s="103" t="s">
        <v>57</v>
      </c>
      <c r="H7" s="104"/>
      <c r="I7" s="105"/>
      <c r="J7" s="107" t="s">
        <v>58</v>
      </c>
      <c r="K7" s="108"/>
      <c r="L7" s="109"/>
      <c r="M7" s="103" t="s">
        <v>20</v>
      </c>
      <c r="N7" s="104"/>
      <c r="O7" s="140"/>
    </row>
    <row r="8" spans="1:15" s="6" customFormat="1" ht="15" customHeight="1">
      <c r="B8" s="44" t="s">
        <v>2</v>
      </c>
      <c r="C8" s="11" t="s">
        <v>3</v>
      </c>
      <c r="D8" s="10"/>
      <c r="E8" s="8">
        <v>3636</v>
      </c>
      <c r="F8" s="31"/>
      <c r="G8" s="8"/>
      <c r="H8" s="8">
        <f t="shared" ref="H8:H17" si="0">B8+E8</f>
        <v>3636</v>
      </c>
      <c r="I8" s="31"/>
      <c r="J8" s="8"/>
      <c r="K8" s="17">
        <v>156</v>
      </c>
      <c r="L8" s="31"/>
      <c r="M8" s="8"/>
      <c r="N8" s="8">
        <f t="shared" ref="N8:N17" si="1">H8+K8</f>
        <v>3792</v>
      </c>
      <c r="O8" s="45"/>
    </row>
    <row r="9" spans="1:15" s="6" customFormat="1" ht="15" customHeight="1">
      <c r="B9" s="46" t="s">
        <v>4</v>
      </c>
      <c r="C9" s="12" t="s">
        <v>5</v>
      </c>
      <c r="D9" s="33" t="s">
        <v>13</v>
      </c>
      <c r="E9" s="39">
        <v>7272</v>
      </c>
      <c r="F9" s="37" t="s">
        <v>14</v>
      </c>
      <c r="G9" s="38" t="s">
        <v>13</v>
      </c>
      <c r="H9" s="39">
        <f t="shared" si="0"/>
        <v>7272</v>
      </c>
      <c r="I9" s="37" t="s">
        <v>14</v>
      </c>
      <c r="J9" s="38" t="s">
        <v>13</v>
      </c>
      <c r="K9" s="42">
        <v>312</v>
      </c>
      <c r="L9" s="37" t="s">
        <v>14</v>
      </c>
      <c r="M9" s="38" t="s">
        <v>13</v>
      </c>
      <c r="N9" s="39">
        <f t="shared" si="1"/>
        <v>7584</v>
      </c>
      <c r="O9" s="47" t="s">
        <v>14</v>
      </c>
    </row>
    <row r="10" spans="1:15" s="6" customFormat="1" ht="15" customHeight="1">
      <c r="B10" s="44" t="s">
        <v>6</v>
      </c>
      <c r="C10" s="11" t="s">
        <v>3</v>
      </c>
      <c r="D10" s="10"/>
      <c r="E10" s="8">
        <v>5440</v>
      </c>
      <c r="F10" s="28"/>
      <c r="G10" s="8"/>
      <c r="H10" s="8">
        <f t="shared" si="0"/>
        <v>5440</v>
      </c>
      <c r="I10" s="28"/>
      <c r="J10" s="8"/>
      <c r="K10" s="18">
        <v>16</v>
      </c>
      <c r="L10" s="28"/>
      <c r="M10" s="8"/>
      <c r="N10" s="8">
        <f t="shared" si="1"/>
        <v>5456</v>
      </c>
      <c r="O10" s="45"/>
    </row>
    <row r="11" spans="1:15" s="6" customFormat="1" ht="15" customHeight="1">
      <c r="B11" s="46" t="s">
        <v>7</v>
      </c>
      <c r="C11" s="12" t="s">
        <v>5</v>
      </c>
      <c r="D11" s="33" t="s">
        <v>13</v>
      </c>
      <c r="E11" s="39">
        <v>21760</v>
      </c>
      <c r="F11" s="37" t="s">
        <v>14</v>
      </c>
      <c r="G11" s="38" t="s">
        <v>13</v>
      </c>
      <c r="H11" s="39">
        <f t="shared" si="0"/>
        <v>21760</v>
      </c>
      <c r="I11" s="37" t="s">
        <v>14</v>
      </c>
      <c r="J11" s="38" t="s">
        <v>13</v>
      </c>
      <c r="K11" s="60">
        <v>64</v>
      </c>
      <c r="L11" s="37" t="s">
        <v>14</v>
      </c>
      <c r="M11" s="38" t="s">
        <v>13</v>
      </c>
      <c r="N11" s="39">
        <f t="shared" si="1"/>
        <v>21824</v>
      </c>
      <c r="O11" s="57" t="s">
        <v>14</v>
      </c>
    </row>
    <row r="12" spans="1:15" s="6" customFormat="1" ht="15" customHeight="1">
      <c r="B12" s="44" t="s">
        <v>8</v>
      </c>
      <c r="C12" s="11" t="s">
        <v>3</v>
      </c>
      <c r="D12" s="10"/>
      <c r="E12" s="8">
        <v>1676</v>
      </c>
      <c r="F12" s="28"/>
      <c r="G12" s="8"/>
      <c r="H12" s="8">
        <f t="shared" si="0"/>
        <v>1676</v>
      </c>
      <c r="I12" s="28"/>
      <c r="J12" s="8"/>
      <c r="K12" s="18">
        <v>7</v>
      </c>
      <c r="L12" s="32"/>
      <c r="M12" s="9"/>
      <c r="N12" s="8">
        <f t="shared" si="1"/>
        <v>1683</v>
      </c>
      <c r="O12" s="59"/>
    </row>
    <row r="13" spans="1:15" s="6" customFormat="1" ht="15" customHeight="1">
      <c r="B13" s="46" t="s">
        <v>9</v>
      </c>
      <c r="C13" s="12" t="s">
        <v>5</v>
      </c>
      <c r="D13" s="33" t="s">
        <v>13</v>
      </c>
      <c r="E13" s="39">
        <v>10056</v>
      </c>
      <c r="F13" s="37" t="s">
        <v>14</v>
      </c>
      <c r="G13" s="38" t="s">
        <v>13</v>
      </c>
      <c r="H13" s="39">
        <f t="shared" si="0"/>
        <v>10056</v>
      </c>
      <c r="I13" s="37" t="s">
        <v>14</v>
      </c>
      <c r="J13" s="38" t="s">
        <v>13</v>
      </c>
      <c r="K13" s="60">
        <v>42</v>
      </c>
      <c r="L13" s="37" t="s">
        <v>14</v>
      </c>
      <c r="M13" s="38" t="s">
        <v>13</v>
      </c>
      <c r="N13" s="39">
        <f t="shared" si="1"/>
        <v>10098</v>
      </c>
      <c r="O13" s="47" t="s">
        <v>14</v>
      </c>
    </row>
    <row r="14" spans="1:15" s="6" customFormat="1" ht="15" customHeight="1">
      <c r="B14" s="44" t="s">
        <v>10</v>
      </c>
      <c r="C14" s="11" t="s">
        <v>3</v>
      </c>
      <c r="D14" s="10"/>
      <c r="E14" s="8">
        <v>858</v>
      </c>
      <c r="F14" s="28"/>
      <c r="G14" s="8"/>
      <c r="H14" s="8">
        <f t="shared" si="0"/>
        <v>858</v>
      </c>
      <c r="I14" s="28"/>
      <c r="J14" s="8"/>
      <c r="K14" s="19">
        <v>3</v>
      </c>
      <c r="L14" s="28"/>
      <c r="M14" s="8"/>
      <c r="N14" s="8">
        <f t="shared" si="1"/>
        <v>861</v>
      </c>
      <c r="O14" s="45"/>
    </row>
    <row r="15" spans="1:15" s="6" customFormat="1" ht="15" customHeight="1">
      <c r="B15" s="46" t="s">
        <v>11</v>
      </c>
      <c r="C15" s="12" t="s">
        <v>5</v>
      </c>
      <c r="D15" s="33" t="s">
        <v>13</v>
      </c>
      <c r="E15" s="39">
        <v>6864</v>
      </c>
      <c r="F15" s="37" t="s">
        <v>14</v>
      </c>
      <c r="G15" s="38" t="s">
        <v>13</v>
      </c>
      <c r="H15" s="39">
        <f t="shared" si="0"/>
        <v>6864</v>
      </c>
      <c r="I15" s="37" t="s">
        <v>14</v>
      </c>
      <c r="J15" s="38" t="s">
        <v>13</v>
      </c>
      <c r="K15" s="61">
        <v>24</v>
      </c>
      <c r="L15" s="37" t="s">
        <v>14</v>
      </c>
      <c r="M15" s="38" t="s">
        <v>13</v>
      </c>
      <c r="N15" s="39">
        <f t="shared" si="1"/>
        <v>6888</v>
      </c>
      <c r="O15" s="47" t="s">
        <v>14</v>
      </c>
    </row>
    <row r="16" spans="1:15" s="14" customFormat="1" ht="15" customHeight="1">
      <c r="B16" s="148" t="s">
        <v>12</v>
      </c>
      <c r="C16" s="11" t="s">
        <v>3</v>
      </c>
      <c r="D16" s="10"/>
      <c r="E16" s="8">
        <f>SUM(E8,E10,E12,E14)</f>
        <v>11610</v>
      </c>
      <c r="F16" s="28"/>
      <c r="G16" s="8"/>
      <c r="H16" s="8">
        <f t="shared" si="0"/>
        <v>11610</v>
      </c>
      <c r="I16" s="28"/>
      <c r="J16" s="8"/>
      <c r="K16" s="17">
        <v>182</v>
      </c>
      <c r="L16" s="28"/>
      <c r="M16" s="8"/>
      <c r="N16" s="8">
        <f t="shared" si="1"/>
        <v>11792</v>
      </c>
      <c r="O16" s="45"/>
    </row>
    <row r="17" spans="2:15" s="2" customFormat="1" ht="15" customHeight="1">
      <c r="B17" s="149"/>
      <c r="C17" s="23" t="s">
        <v>5</v>
      </c>
      <c r="D17" s="41" t="s">
        <v>13</v>
      </c>
      <c r="E17" s="39">
        <f>SUM(E9,E11,E13,E15)</f>
        <v>45952</v>
      </c>
      <c r="F17" s="37" t="s">
        <v>14</v>
      </c>
      <c r="G17" s="38" t="s">
        <v>13</v>
      </c>
      <c r="H17" s="39">
        <f t="shared" si="0"/>
        <v>45952</v>
      </c>
      <c r="I17" s="37" t="s">
        <v>14</v>
      </c>
      <c r="J17" s="38" t="s">
        <v>13</v>
      </c>
      <c r="K17" s="42">
        <v>442</v>
      </c>
      <c r="L17" s="37" t="s">
        <v>14</v>
      </c>
      <c r="M17" s="38" t="s">
        <v>13</v>
      </c>
      <c r="N17" s="39">
        <f t="shared" si="1"/>
        <v>46394</v>
      </c>
      <c r="O17" s="48" t="s">
        <v>14</v>
      </c>
    </row>
    <row r="18" spans="2:15" ht="15" customHeight="1">
      <c r="B18" s="150" t="s">
        <v>17</v>
      </c>
      <c r="C18" s="94"/>
      <c r="D18" s="24"/>
      <c r="E18" s="7" t="s">
        <v>27</v>
      </c>
      <c r="F18" s="29"/>
      <c r="G18" s="25"/>
      <c r="H18" s="25" t="s">
        <v>28</v>
      </c>
      <c r="I18" s="30"/>
      <c r="J18" s="25"/>
      <c r="K18" s="25" t="s">
        <v>29</v>
      </c>
      <c r="L18" s="30"/>
      <c r="M18" s="25"/>
      <c r="N18" s="25" t="s">
        <v>30</v>
      </c>
      <c r="O18" s="49"/>
    </row>
    <row r="19" spans="2:15" ht="15" customHeight="1" thickBot="1">
      <c r="B19" s="151" t="s">
        <v>31</v>
      </c>
      <c r="C19" s="98"/>
      <c r="D19" s="50"/>
      <c r="E19" s="51" t="s">
        <v>27</v>
      </c>
      <c r="F19" s="52"/>
      <c r="G19" s="53"/>
      <c r="H19" s="53">
        <f>H17/E17*100</f>
        <v>100</v>
      </c>
      <c r="I19" s="54"/>
      <c r="J19" s="53"/>
      <c r="K19" s="79">
        <f>K17/E17*100</f>
        <v>0.96187325905292487</v>
      </c>
      <c r="L19" s="54"/>
      <c r="M19" s="53"/>
      <c r="N19" s="53">
        <f>N17/E17*100</f>
        <v>100.96187325905292</v>
      </c>
      <c r="O19" s="56"/>
    </row>
    <row r="20" spans="2:15" ht="4.5" customHeight="1">
      <c r="D20" s="5"/>
    </row>
    <row r="21" spans="2:15">
      <c r="B21" s="3" t="s">
        <v>41</v>
      </c>
    </row>
  </sheetData>
  <mergeCells count="11">
    <mergeCell ref="M7:O7"/>
    <mergeCell ref="B16:B17"/>
    <mergeCell ref="B18:C18"/>
    <mergeCell ref="B19:C19"/>
    <mergeCell ref="B1:O1"/>
    <mergeCell ref="B5:C7"/>
    <mergeCell ref="D5:F7"/>
    <mergeCell ref="G5:O5"/>
    <mergeCell ref="G6:O6"/>
    <mergeCell ref="G7:I7"/>
    <mergeCell ref="J7:L7"/>
  </mergeCells>
  <phoneticPr fontId="10"/>
  <pageMargins left="0.5" right="0.5" top="0.5" bottom="0.5" header="0.51200000000000001" footer="0.51200000000000001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O21"/>
  <sheetViews>
    <sheetView showGridLines="0" defaultGridColor="0" colorId="22" workbookViewId="0">
      <pane xSplit="3" ySplit="7" topLeftCell="D8" activePane="bottomRight" state="frozen"/>
      <selection pane="topRight" activeCell="D1" sqref="D1"/>
      <selection pane="bottomLeft" activeCell="A8" sqref="A8"/>
      <selection pane="bottomRight"/>
    </sheetView>
  </sheetViews>
  <sheetFormatPr defaultColWidth="8.59765625" defaultRowHeight="13.2"/>
  <cols>
    <col min="1" max="1" width="1.59765625" style="1" customWidth="1"/>
    <col min="2" max="2" width="11.59765625" style="1" customWidth="1"/>
    <col min="3" max="3" width="6.59765625" style="1" customWidth="1"/>
    <col min="4" max="4" width="2.09765625" style="4" bestFit="1" customWidth="1"/>
    <col min="5" max="5" width="10.59765625" style="4" customWidth="1"/>
    <col min="6" max="7" width="2.09765625" style="4" bestFit="1" customWidth="1"/>
    <col min="8" max="8" width="10.59765625" style="4" customWidth="1"/>
    <col min="9" max="10" width="2.09765625" style="4" bestFit="1" customWidth="1"/>
    <col min="11" max="11" width="10.59765625" style="4" customWidth="1"/>
    <col min="12" max="13" width="2.09765625" style="4" bestFit="1" customWidth="1"/>
    <col min="14" max="14" width="10.59765625" style="4" customWidth="1"/>
    <col min="15" max="15" width="2.09765625" style="4" bestFit="1" customWidth="1"/>
    <col min="16" max="16384" width="8.59765625" style="1"/>
  </cols>
  <sheetData>
    <row r="1" spans="1:15" ht="23.4">
      <c r="A1" s="1" t="s">
        <v>0</v>
      </c>
      <c r="B1" s="100" t="s">
        <v>26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</row>
    <row r="2" spans="1:15" ht="5.0999999999999996" customHeight="1"/>
    <row r="3" spans="1:15" ht="13.5" customHeight="1">
      <c r="H3" s="6"/>
      <c r="I3" s="6"/>
      <c r="J3" s="6"/>
      <c r="K3" s="6"/>
      <c r="L3" s="6"/>
      <c r="M3" s="6"/>
      <c r="N3" s="6"/>
      <c r="O3" s="7" t="s">
        <v>53</v>
      </c>
    </row>
    <row r="4" spans="1:15" ht="4.5" customHeight="1" thickBot="1">
      <c r="B4" s="43"/>
      <c r="C4" s="43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ht="14.1" customHeight="1">
      <c r="B5" s="145" t="s">
        <v>42</v>
      </c>
      <c r="C5" s="111"/>
      <c r="D5" s="115" t="s">
        <v>15</v>
      </c>
      <c r="E5" s="116"/>
      <c r="F5" s="117"/>
      <c r="G5" s="124" t="s">
        <v>43</v>
      </c>
      <c r="H5" s="125"/>
      <c r="I5" s="125"/>
      <c r="J5" s="125"/>
      <c r="K5" s="125"/>
      <c r="L5" s="125"/>
      <c r="M5" s="125"/>
      <c r="N5" s="125"/>
      <c r="O5" s="138"/>
    </row>
    <row r="6" spans="1:15" ht="14.1" customHeight="1">
      <c r="B6" s="146"/>
      <c r="C6" s="113"/>
      <c r="D6" s="118"/>
      <c r="E6" s="119"/>
      <c r="F6" s="120"/>
      <c r="G6" s="126" t="s">
        <v>1</v>
      </c>
      <c r="H6" s="127"/>
      <c r="I6" s="127"/>
      <c r="J6" s="127"/>
      <c r="K6" s="127"/>
      <c r="L6" s="127"/>
      <c r="M6" s="127"/>
      <c r="N6" s="127"/>
      <c r="O6" s="139"/>
    </row>
    <row r="7" spans="1:15" ht="27" customHeight="1">
      <c r="B7" s="147"/>
      <c r="C7" s="95"/>
      <c r="D7" s="121"/>
      <c r="E7" s="122"/>
      <c r="F7" s="123"/>
      <c r="G7" s="103" t="s">
        <v>54</v>
      </c>
      <c r="H7" s="104"/>
      <c r="I7" s="105"/>
      <c r="J7" s="107" t="s">
        <v>55</v>
      </c>
      <c r="K7" s="108"/>
      <c r="L7" s="109"/>
      <c r="M7" s="103" t="s">
        <v>44</v>
      </c>
      <c r="N7" s="104"/>
      <c r="O7" s="140"/>
    </row>
    <row r="8" spans="1:15" s="6" customFormat="1" ht="15" customHeight="1">
      <c r="B8" s="44" t="s">
        <v>2</v>
      </c>
      <c r="C8" s="11" t="s">
        <v>3</v>
      </c>
      <c r="D8" s="10"/>
      <c r="E8" s="8">
        <v>3636</v>
      </c>
      <c r="F8" s="31"/>
      <c r="G8" s="8"/>
      <c r="H8" s="8">
        <v>3452</v>
      </c>
      <c r="I8" s="31"/>
      <c r="J8" s="8"/>
      <c r="K8" s="8">
        <v>148</v>
      </c>
      <c r="L8" s="31"/>
      <c r="M8" s="8"/>
      <c r="N8" s="8">
        <f t="shared" ref="N8:N17" si="0">H8+K8</f>
        <v>3600</v>
      </c>
      <c r="O8" s="45"/>
    </row>
    <row r="9" spans="1:15" s="6" customFormat="1" ht="15" customHeight="1">
      <c r="B9" s="46" t="s">
        <v>4</v>
      </c>
      <c r="C9" s="12" t="s">
        <v>5</v>
      </c>
      <c r="D9" s="33" t="s">
        <v>45</v>
      </c>
      <c r="E9" s="39">
        <v>7272</v>
      </c>
      <c r="F9" s="37" t="s">
        <v>46</v>
      </c>
      <c r="G9" s="38" t="s">
        <v>45</v>
      </c>
      <c r="H9" s="39">
        <v>6904</v>
      </c>
      <c r="I9" s="37" t="s">
        <v>46</v>
      </c>
      <c r="J9" s="38" t="s">
        <v>45</v>
      </c>
      <c r="K9" s="39">
        <v>296</v>
      </c>
      <c r="L9" s="37" t="s">
        <v>46</v>
      </c>
      <c r="M9" s="38" t="s">
        <v>45</v>
      </c>
      <c r="N9" s="39">
        <f t="shared" si="0"/>
        <v>7200</v>
      </c>
      <c r="O9" s="47" t="s">
        <v>46</v>
      </c>
    </row>
    <row r="10" spans="1:15" s="6" customFormat="1" ht="15" customHeight="1">
      <c r="B10" s="44" t="s">
        <v>6</v>
      </c>
      <c r="C10" s="11" t="s">
        <v>3</v>
      </c>
      <c r="D10" s="10"/>
      <c r="E10" s="8">
        <v>5440</v>
      </c>
      <c r="F10" s="28"/>
      <c r="G10" s="8"/>
      <c r="H10" s="8">
        <v>5400</v>
      </c>
      <c r="I10" s="28"/>
      <c r="J10" s="8"/>
      <c r="K10" s="9">
        <v>23</v>
      </c>
      <c r="L10" s="28"/>
      <c r="M10" s="8"/>
      <c r="N10" s="8">
        <f t="shared" si="0"/>
        <v>5423</v>
      </c>
      <c r="O10" s="45"/>
    </row>
    <row r="11" spans="1:15" s="6" customFormat="1" ht="15" customHeight="1">
      <c r="B11" s="46" t="s">
        <v>7</v>
      </c>
      <c r="C11" s="12" t="s">
        <v>5</v>
      </c>
      <c r="D11" s="33" t="s">
        <v>45</v>
      </c>
      <c r="E11" s="39">
        <v>21760</v>
      </c>
      <c r="F11" s="37" t="s">
        <v>46</v>
      </c>
      <c r="G11" s="38" t="s">
        <v>45</v>
      </c>
      <c r="H11" s="39">
        <v>21600</v>
      </c>
      <c r="I11" s="37" t="s">
        <v>46</v>
      </c>
      <c r="J11" s="38" t="s">
        <v>45</v>
      </c>
      <c r="K11" s="62">
        <v>92</v>
      </c>
      <c r="L11" s="37" t="s">
        <v>46</v>
      </c>
      <c r="M11" s="38" t="s">
        <v>45</v>
      </c>
      <c r="N11" s="39">
        <f t="shared" si="0"/>
        <v>21692</v>
      </c>
      <c r="O11" s="47" t="s">
        <v>46</v>
      </c>
    </row>
    <row r="12" spans="1:15" s="6" customFormat="1" ht="15" customHeight="1">
      <c r="B12" s="44" t="s">
        <v>8</v>
      </c>
      <c r="C12" s="11" t="s">
        <v>3</v>
      </c>
      <c r="D12" s="10"/>
      <c r="E12" s="8">
        <v>1676</v>
      </c>
      <c r="F12" s="28"/>
      <c r="G12" s="8"/>
      <c r="H12" s="8">
        <v>1663</v>
      </c>
      <c r="I12" s="28"/>
      <c r="J12" s="8"/>
      <c r="K12" s="9">
        <v>6</v>
      </c>
      <c r="L12" s="32"/>
      <c r="M12" s="9"/>
      <c r="N12" s="8">
        <f t="shared" si="0"/>
        <v>1669</v>
      </c>
      <c r="O12" s="45"/>
    </row>
    <row r="13" spans="1:15" s="6" customFormat="1" ht="15" customHeight="1">
      <c r="B13" s="46" t="s">
        <v>9</v>
      </c>
      <c r="C13" s="12" t="s">
        <v>5</v>
      </c>
      <c r="D13" s="33" t="s">
        <v>45</v>
      </c>
      <c r="E13" s="39">
        <v>10056</v>
      </c>
      <c r="F13" s="37" t="s">
        <v>46</v>
      </c>
      <c r="G13" s="38" t="s">
        <v>45</v>
      </c>
      <c r="H13" s="39">
        <v>9978</v>
      </c>
      <c r="I13" s="37" t="s">
        <v>46</v>
      </c>
      <c r="J13" s="38" t="s">
        <v>45</v>
      </c>
      <c r="K13" s="62">
        <v>36</v>
      </c>
      <c r="L13" s="37" t="s">
        <v>46</v>
      </c>
      <c r="M13" s="38" t="s">
        <v>45</v>
      </c>
      <c r="N13" s="39">
        <f t="shared" si="0"/>
        <v>10014</v>
      </c>
      <c r="O13" s="47" t="s">
        <v>46</v>
      </c>
    </row>
    <row r="14" spans="1:15" s="6" customFormat="1" ht="15" customHeight="1">
      <c r="B14" s="44" t="s">
        <v>10</v>
      </c>
      <c r="C14" s="11" t="s">
        <v>3</v>
      </c>
      <c r="D14" s="10"/>
      <c r="E14" s="8">
        <v>858</v>
      </c>
      <c r="F14" s="28"/>
      <c r="G14" s="8"/>
      <c r="H14" s="8">
        <v>855</v>
      </c>
      <c r="I14" s="28"/>
      <c r="J14" s="8"/>
      <c r="K14" s="13">
        <v>5</v>
      </c>
      <c r="L14" s="28"/>
      <c r="M14" s="8"/>
      <c r="N14" s="8">
        <f t="shared" si="0"/>
        <v>860</v>
      </c>
      <c r="O14" s="45"/>
    </row>
    <row r="15" spans="1:15" s="6" customFormat="1" ht="15" customHeight="1">
      <c r="B15" s="46" t="s">
        <v>11</v>
      </c>
      <c r="C15" s="12" t="s">
        <v>5</v>
      </c>
      <c r="D15" s="33" t="s">
        <v>45</v>
      </c>
      <c r="E15" s="39">
        <v>6864</v>
      </c>
      <c r="F15" s="37" t="s">
        <v>46</v>
      </c>
      <c r="G15" s="38" t="s">
        <v>45</v>
      </c>
      <c r="H15" s="39">
        <v>6840</v>
      </c>
      <c r="I15" s="37" t="s">
        <v>46</v>
      </c>
      <c r="J15" s="38" t="s">
        <v>45</v>
      </c>
      <c r="K15" s="63">
        <v>40</v>
      </c>
      <c r="L15" s="37" t="s">
        <v>46</v>
      </c>
      <c r="M15" s="38" t="s">
        <v>45</v>
      </c>
      <c r="N15" s="39">
        <f t="shared" si="0"/>
        <v>6880</v>
      </c>
      <c r="O15" s="47" t="s">
        <v>46</v>
      </c>
    </row>
    <row r="16" spans="1:15" s="14" customFormat="1" ht="15" customHeight="1">
      <c r="B16" s="148" t="s">
        <v>12</v>
      </c>
      <c r="C16" s="11" t="s">
        <v>3</v>
      </c>
      <c r="D16" s="10"/>
      <c r="E16" s="8">
        <f>SUM(E8,E10,E12,E14)</f>
        <v>11610</v>
      </c>
      <c r="F16" s="28"/>
      <c r="G16" s="8"/>
      <c r="H16" s="8">
        <v>11370</v>
      </c>
      <c r="I16" s="28"/>
      <c r="J16" s="8"/>
      <c r="K16" s="8">
        <v>182</v>
      </c>
      <c r="L16" s="28"/>
      <c r="M16" s="8"/>
      <c r="N16" s="8">
        <f t="shared" si="0"/>
        <v>11552</v>
      </c>
      <c r="O16" s="45"/>
    </row>
    <row r="17" spans="2:15" s="2" customFormat="1" ht="15" customHeight="1">
      <c r="B17" s="149"/>
      <c r="C17" s="23" t="s">
        <v>5</v>
      </c>
      <c r="D17" s="41" t="s">
        <v>45</v>
      </c>
      <c r="E17" s="39">
        <f>SUM(E9,E11,E13,E15)</f>
        <v>45952</v>
      </c>
      <c r="F17" s="37" t="s">
        <v>46</v>
      </c>
      <c r="G17" s="38" t="s">
        <v>45</v>
      </c>
      <c r="H17" s="39">
        <v>45322</v>
      </c>
      <c r="I17" s="37" t="s">
        <v>46</v>
      </c>
      <c r="J17" s="38" t="s">
        <v>45</v>
      </c>
      <c r="K17" s="39">
        <v>464</v>
      </c>
      <c r="L17" s="37" t="s">
        <v>46</v>
      </c>
      <c r="M17" s="38" t="s">
        <v>45</v>
      </c>
      <c r="N17" s="39">
        <f t="shared" si="0"/>
        <v>45786</v>
      </c>
      <c r="O17" s="48" t="s">
        <v>46</v>
      </c>
    </row>
    <row r="18" spans="2:15" ht="15" customHeight="1">
      <c r="B18" s="150" t="s">
        <v>47</v>
      </c>
      <c r="C18" s="94"/>
      <c r="D18" s="24"/>
      <c r="E18" s="7" t="s">
        <v>48</v>
      </c>
      <c r="F18" s="29"/>
      <c r="G18" s="25"/>
      <c r="H18" s="25" t="s">
        <v>49</v>
      </c>
      <c r="I18" s="30"/>
      <c r="J18" s="25"/>
      <c r="K18" s="25" t="s">
        <v>50</v>
      </c>
      <c r="L18" s="30"/>
      <c r="M18" s="25"/>
      <c r="N18" s="25" t="s">
        <v>51</v>
      </c>
      <c r="O18" s="49"/>
    </row>
    <row r="19" spans="2:15" ht="15" customHeight="1" thickBot="1">
      <c r="B19" s="151" t="s">
        <v>52</v>
      </c>
      <c r="C19" s="98"/>
      <c r="D19" s="50"/>
      <c r="E19" s="51" t="s">
        <v>48</v>
      </c>
      <c r="F19" s="52"/>
      <c r="G19" s="53"/>
      <c r="H19" s="53">
        <f>H17/E17*100</f>
        <v>98.629004178272979</v>
      </c>
      <c r="I19" s="54"/>
      <c r="J19" s="53"/>
      <c r="K19" s="79">
        <f>K17/E17*100</f>
        <v>1.00974930362117</v>
      </c>
      <c r="L19" s="54"/>
      <c r="M19" s="53"/>
      <c r="N19" s="53">
        <f>N17/E17*100</f>
        <v>99.638753481894156</v>
      </c>
      <c r="O19" s="56"/>
    </row>
    <row r="20" spans="2:15" ht="4.5" customHeight="1">
      <c r="D20" s="5"/>
    </row>
    <row r="21" spans="2:15">
      <c r="B21" s="3" t="s">
        <v>41</v>
      </c>
    </row>
  </sheetData>
  <mergeCells count="11">
    <mergeCell ref="B18:C18"/>
    <mergeCell ref="B19:C19"/>
    <mergeCell ref="B5:C7"/>
    <mergeCell ref="D5:F7"/>
    <mergeCell ref="G6:O6"/>
    <mergeCell ref="M7:O7"/>
    <mergeCell ref="B1:O1"/>
    <mergeCell ref="B16:B17"/>
    <mergeCell ref="G7:I7"/>
    <mergeCell ref="J7:L7"/>
    <mergeCell ref="G5:O5"/>
  </mergeCells>
  <phoneticPr fontId="5"/>
  <pageMargins left="0.5" right="0.5" top="0.5" bottom="0.5" header="0.51200000000000001" footer="0.51200000000000001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P21"/>
  <sheetViews>
    <sheetView showGridLines="0" defaultGridColor="0" colorId="22" workbookViewId="0">
      <pane xSplit="3" ySplit="7" topLeftCell="D8" activePane="bottomRight" state="frozen"/>
      <selection pane="topRight" activeCell="D1" sqref="D1"/>
      <selection pane="bottomLeft" activeCell="A8" sqref="A8"/>
      <selection pane="bottomRight"/>
    </sheetView>
  </sheetViews>
  <sheetFormatPr defaultColWidth="8.59765625" defaultRowHeight="13.2"/>
  <cols>
    <col min="1" max="1" width="1.59765625" style="1" customWidth="1"/>
    <col min="2" max="2" width="11.59765625" style="1" customWidth="1"/>
    <col min="3" max="3" width="6.59765625" style="1" customWidth="1"/>
    <col min="4" max="4" width="2.09765625" style="4" bestFit="1" customWidth="1"/>
    <col min="5" max="5" width="10.59765625" style="4" customWidth="1"/>
    <col min="6" max="7" width="2.09765625" style="4" bestFit="1" customWidth="1"/>
    <col min="8" max="8" width="10.59765625" style="4" customWidth="1"/>
    <col min="9" max="10" width="2.09765625" style="4" bestFit="1" customWidth="1"/>
    <col min="11" max="11" width="10.59765625" style="4" customWidth="1"/>
    <col min="12" max="13" width="2.09765625" style="4" bestFit="1" customWidth="1"/>
    <col min="14" max="14" width="10.59765625" style="4" customWidth="1"/>
    <col min="15" max="15" width="2.09765625" style="4" bestFit="1" customWidth="1"/>
    <col min="16" max="16384" width="8.59765625" style="1"/>
  </cols>
  <sheetData>
    <row r="1" spans="1:16" ht="23.4">
      <c r="A1" s="1" t="s">
        <v>0</v>
      </c>
      <c r="B1" s="100" t="s">
        <v>32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</row>
    <row r="2" spans="1:16" ht="5.0999999999999996" customHeight="1"/>
    <row r="3" spans="1:16" ht="13.5" customHeight="1">
      <c r="H3" s="6"/>
      <c r="I3" s="6"/>
      <c r="J3" s="6"/>
      <c r="K3" s="6"/>
      <c r="L3" s="6"/>
      <c r="M3" s="6"/>
      <c r="N3" s="6"/>
      <c r="O3" s="7" t="s">
        <v>38</v>
      </c>
    </row>
    <row r="4" spans="1:16" ht="4.5" customHeight="1" thickBot="1">
      <c r="B4" s="43"/>
      <c r="C4" s="43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6" ht="14.1" customHeight="1">
      <c r="B5" s="145" t="s">
        <v>33</v>
      </c>
      <c r="C5" s="111"/>
      <c r="D5" s="115" t="s">
        <v>15</v>
      </c>
      <c r="E5" s="116"/>
      <c r="F5" s="117"/>
      <c r="G5" s="124" t="s">
        <v>34</v>
      </c>
      <c r="H5" s="125"/>
      <c r="I5" s="125"/>
      <c r="J5" s="125"/>
      <c r="K5" s="125"/>
      <c r="L5" s="125"/>
      <c r="M5" s="125"/>
      <c r="N5" s="125"/>
      <c r="O5" s="138"/>
    </row>
    <row r="6" spans="1:16" ht="14.1" customHeight="1">
      <c r="B6" s="146"/>
      <c r="C6" s="113"/>
      <c r="D6" s="118"/>
      <c r="E6" s="119"/>
      <c r="F6" s="120"/>
      <c r="G6" s="126" t="s">
        <v>1</v>
      </c>
      <c r="H6" s="127"/>
      <c r="I6" s="127"/>
      <c r="J6" s="127"/>
      <c r="K6" s="127"/>
      <c r="L6" s="127"/>
      <c r="M6" s="127"/>
      <c r="N6" s="127"/>
      <c r="O6" s="139"/>
    </row>
    <row r="7" spans="1:16" ht="27" customHeight="1">
      <c r="B7" s="147"/>
      <c r="C7" s="95"/>
      <c r="D7" s="121"/>
      <c r="E7" s="122"/>
      <c r="F7" s="123"/>
      <c r="G7" s="103" t="s">
        <v>39</v>
      </c>
      <c r="H7" s="104"/>
      <c r="I7" s="105"/>
      <c r="J7" s="107" t="s">
        <v>40</v>
      </c>
      <c r="K7" s="108"/>
      <c r="L7" s="109"/>
      <c r="M7" s="103" t="s">
        <v>20</v>
      </c>
      <c r="N7" s="104"/>
      <c r="O7" s="140"/>
    </row>
    <row r="8" spans="1:16" s="6" customFormat="1" ht="15" customHeight="1">
      <c r="B8" s="44" t="s">
        <v>2</v>
      </c>
      <c r="C8" s="11" t="s">
        <v>3</v>
      </c>
      <c r="D8" s="10"/>
      <c r="E8" s="8">
        <v>3636</v>
      </c>
      <c r="F8" s="31"/>
      <c r="G8" s="8"/>
      <c r="H8" s="8">
        <v>3299</v>
      </c>
      <c r="I8" s="31"/>
      <c r="J8" s="8"/>
      <c r="K8" s="8">
        <v>153</v>
      </c>
      <c r="L8" s="31"/>
      <c r="M8" s="8"/>
      <c r="N8" s="8">
        <f>H8+K8</f>
        <v>3452</v>
      </c>
      <c r="O8" s="45"/>
    </row>
    <row r="9" spans="1:16" s="6" customFormat="1" ht="15" customHeight="1">
      <c r="B9" s="46" t="s">
        <v>4</v>
      </c>
      <c r="C9" s="12" t="s">
        <v>5</v>
      </c>
      <c r="D9" s="33" t="s">
        <v>35</v>
      </c>
      <c r="E9" s="39">
        <v>7272</v>
      </c>
      <c r="F9" s="37" t="s">
        <v>14</v>
      </c>
      <c r="G9" s="38" t="s">
        <v>13</v>
      </c>
      <c r="H9" s="39">
        <v>6598</v>
      </c>
      <c r="I9" s="37" t="s">
        <v>14</v>
      </c>
      <c r="J9" s="38" t="s">
        <v>13</v>
      </c>
      <c r="K9" s="39">
        <v>306</v>
      </c>
      <c r="L9" s="37" t="s">
        <v>14</v>
      </c>
      <c r="M9" s="38" t="s">
        <v>13</v>
      </c>
      <c r="N9" s="39">
        <f>H9+K9</f>
        <v>6904</v>
      </c>
      <c r="O9" s="47" t="s">
        <v>14</v>
      </c>
    </row>
    <row r="10" spans="1:16" s="6" customFormat="1" ht="15" customHeight="1">
      <c r="B10" s="44" t="s">
        <v>6</v>
      </c>
      <c r="C10" s="11" t="s">
        <v>3</v>
      </c>
      <c r="D10" s="10"/>
      <c r="E10" s="8">
        <v>5440</v>
      </c>
      <c r="F10" s="28"/>
      <c r="G10" s="8"/>
      <c r="H10" s="8">
        <v>5397</v>
      </c>
      <c r="I10" s="28"/>
      <c r="J10" s="8"/>
      <c r="K10" s="9">
        <v>3</v>
      </c>
      <c r="L10" s="28"/>
      <c r="M10" s="8"/>
      <c r="N10" s="8">
        <f>H10+K10</f>
        <v>5400</v>
      </c>
      <c r="O10" s="45"/>
    </row>
    <row r="11" spans="1:16" s="6" customFormat="1" ht="15" customHeight="1">
      <c r="B11" s="46" t="s">
        <v>7</v>
      </c>
      <c r="C11" s="12" t="s">
        <v>5</v>
      </c>
      <c r="D11" s="33" t="s">
        <v>13</v>
      </c>
      <c r="E11" s="39">
        <v>21760</v>
      </c>
      <c r="F11" s="37" t="s">
        <v>14</v>
      </c>
      <c r="G11" s="38" t="s">
        <v>13</v>
      </c>
      <c r="H11" s="39">
        <v>21588</v>
      </c>
      <c r="I11" s="37" t="s">
        <v>14</v>
      </c>
      <c r="J11" s="38" t="s">
        <v>13</v>
      </c>
      <c r="K11" s="62">
        <v>12</v>
      </c>
      <c r="L11" s="37" t="s">
        <v>14</v>
      </c>
      <c r="M11" s="38" t="s">
        <v>13</v>
      </c>
      <c r="N11" s="39">
        <f t="shared" ref="N11:N17" si="0">H11+K11</f>
        <v>21600</v>
      </c>
      <c r="O11" s="47" t="s">
        <v>14</v>
      </c>
    </row>
    <row r="12" spans="1:16" s="6" customFormat="1" ht="15" customHeight="1">
      <c r="B12" s="44" t="s">
        <v>8</v>
      </c>
      <c r="C12" s="11" t="s">
        <v>3</v>
      </c>
      <c r="D12" s="10"/>
      <c r="E12" s="8">
        <v>1676</v>
      </c>
      <c r="F12" s="28"/>
      <c r="G12" s="8"/>
      <c r="H12" s="8">
        <v>1661</v>
      </c>
      <c r="I12" s="28"/>
      <c r="J12" s="8"/>
      <c r="K12" s="9">
        <v>2</v>
      </c>
      <c r="L12" s="32"/>
      <c r="M12" s="9"/>
      <c r="N12" s="8">
        <f t="shared" si="0"/>
        <v>1663</v>
      </c>
      <c r="O12" s="45"/>
    </row>
    <row r="13" spans="1:16" s="6" customFormat="1" ht="15" customHeight="1">
      <c r="B13" s="46" t="s">
        <v>9</v>
      </c>
      <c r="C13" s="12" t="s">
        <v>5</v>
      </c>
      <c r="D13" s="33" t="s">
        <v>13</v>
      </c>
      <c r="E13" s="39">
        <v>10056</v>
      </c>
      <c r="F13" s="37" t="s">
        <v>14</v>
      </c>
      <c r="G13" s="38" t="s">
        <v>13</v>
      </c>
      <c r="H13" s="39">
        <v>9966</v>
      </c>
      <c r="I13" s="37" t="s">
        <v>14</v>
      </c>
      <c r="J13" s="38" t="s">
        <v>13</v>
      </c>
      <c r="K13" s="62">
        <v>12</v>
      </c>
      <c r="L13" s="37" t="s">
        <v>14</v>
      </c>
      <c r="M13" s="38" t="s">
        <v>13</v>
      </c>
      <c r="N13" s="39">
        <f t="shared" si="0"/>
        <v>9978</v>
      </c>
      <c r="O13" s="47" t="s">
        <v>14</v>
      </c>
    </row>
    <row r="14" spans="1:16" s="6" customFormat="1" ht="15" customHeight="1">
      <c r="B14" s="44" t="s">
        <v>10</v>
      </c>
      <c r="C14" s="11" t="s">
        <v>3</v>
      </c>
      <c r="D14" s="10"/>
      <c r="E14" s="8">
        <v>858</v>
      </c>
      <c r="F14" s="28"/>
      <c r="G14" s="8"/>
      <c r="H14" s="8">
        <v>850</v>
      </c>
      <c r="I14" s="28"/>
      <c r="J14" s="8"/>
      <c r="K14" s="13">
        <v>5</v>
      </c>
      <c r="L14" s="28"/>
      <c r="M14" s="8"/>
      <c r="N14" s="8">
        <f t="shared" si="0"/>
        <v>855</v>
      </c>
      <c r="O14" s="45"/>
    </row>
    <row r="15" spans="1:16" s="6" customFormat="1" ht="15" customHeight="1">
      <c r="B15" s="46" t="s">
        <v>11</v>
      </c>
      <c r="C15" s="12" t="s">
        <v>5</v>
      </c>
      <c r="D15" s="33" t="s">
        <v>13</v>
      </c>
      <c r="E15" s="39">
        <v>6864</v>
      </c>
      <c r="F15" s="37" t="s">
        <v>14</v>
      </c>
      <c r="G15" s="38" t="s">
        <v>13</v>
      </c>
      <c r="H15" s="39">
        <v>6800</v>
      </c>
      <c r="I15" s="37" t="s">
        <v>14</v>
      </c>
      <c r="J15" s="38" t="s">
        <v>13</v>
      </c>
      <c r="K15" s="63">
        <v>40</v>
      </c>
      <c r="L15" s="37" t="s">
        <v>14</v>
      </c>
      <c r="M15" s="38" t="s">
        <v>13</v>
      </c>
      <c r="N15" s="39">
        <f t="shared" si="0"/>
        <v>6840</v>
      </c>
      <c r="O15" s="47" t="s">
        <v>14</v>
      </c>
    </row>
    <row r="16" spans="1:16" s="14" customFormat="1" ht="15" customHeight="1">
      <c r="B16" s="148" t="s">
        <v>12</v>
      </c>
      <c r="C16" s="11" t="s">
        <v>3</v>
      </c>
      <c r="D16" s="10"/>
      <c r="E16" s="8">
        <f>SUM(E8,E10,E12,E14)</f>
        <v>11610</v>
      </c>
      <c r="F16" s="28"/>
      <c r="G16" s="8"/>
      <c r="H16" s="8">
        <v>11207</v>
      </c>
      <c r="I16" s="28"/>
      <c r="J16" s="8"/>
      <c r="K16" s="8">
        <v>163</v>
      </c>
      <c r="L16" s="28"/>
      <c r="M16" s="8"/>
      <c r="N16" s="8">
        <f t="shared" si="0"/>
        <v>11370</v>
      </c>
      <c r="O16" s="45"/>
      <c r="P16" s="6"/>
    </row>
    <row r="17" spans="2:16" s="2" customFormat="1" ht="15" customHeight="1">
      <c r="B17" s="149"/>
      <c r="C17" s="23" t="s">
        <v>5</v>
      </c>
      <c r="D17" s="41" t="s">
        <v>13</v>
      </c>
      <c r="E17" s="39">
        <f>SUM(E9,E11,E13,E15)</f>
        <v>45952</v>
      </c>
      <c r="F17" s="37" t="s">
        <v>14</v>
      </c>
      <c r="G17" s="38" t="s">
        <v>13</v>
      </c>
      <c r="H17" s="39">
        <v>44952</v>
      </c>
      <c r="I17" s="37" t="s">
        <v>14</v>
      </c>
      <c r="J17" s="38" t="s">
        <v>13</v>
      </c>
      <c r="K17" s="39">
        <v>370</v>
      </c>
      <c r="L17" s="37" t="s">
        <v>14</v>
      </c>
      <c r="M17" s="38" t="s">
        <v>13</v>
      </c>
      <c r="N17" s="39">
        <f t="shared" si="0"/>
        <v>45322</v>
      </c>
      <c r="O17" s="48" t="s">
        <v>14</v>
      </c>
      <c r="P17" s="1"/>
    </row>
    <row r="18" spans="2:16" ht="15" customHeight="1">
      <c r="B18" s="150" t="s">
        <v>17</v>
      </c>
      <c r="C18" s="94"/>
      <c r="D18" s="24"/>
      <c r="E18" s="7" t="s">
        <v>36</v>
      </c>
      <c r="F18" s="29"/>
      <c r="G18" s="25"/>
      <c r="H18" s="25" t="s">
        <v>37</v>
      </c>
      <c r="I18" s="30"/>
      <c r="J18" s="25"/>
      <c r="K18" s="25" t="s">
        <v>29</v>
      </c>
      <c r="L18" s="30"/>
      <c r="M18" s="25"/>
      <c r="N18" s="25" t="s">
        <v>30</v>
      </c>
      <c r="O18" s="49"/>
    </row>
    <row r="19" spans="2:16" ht="15" customHeight="1" thickBot="1">
      <c r="B19" s="151" t="s">
        <v>31</v>
      </c>
      <c r="C19" s="98"/>
      <c r="D19" s="50"/>
      <c r="E19" s="51" t="s">
        <v>27</v>
      </c>
      <c r="F19" s="52"/>
      <c r="G19" s="53"/>
      <c r="H19" s="53">
        <f>H17/E17*100</f>
        <v>97.823816155988865</v>
      </c>
      <c r="I19" s="54"/>
      <c r="J19" s="53"/>
      <c r="K19" s="53">
        <f>K17/E17*100</f>
        <v>0.80518802228412256</v>
      </c>
      <c r="L19" s="54"/>
      <c r="M19" s="53"/>
      <c r="N19" s="53">
        <f>N17/E17*100</f>
        <v>98.629004178272979</v>
      </c>
      <c r="O19" s="56"/>
    </row>
    <row r="20" spans="2:16" ht="4.5" customHeight="1">
      <c r="D20" s="5"/>
    </row>
    <row r="21" spans="2:16">
      <c r="B21" s="3" t="s">
        <v>41</v>
      </c>
    </row>
  </sheetData>
  <mergeCells count="11">
    <mergeCell ref="B1:O1"/>
    <mergeCell ref="B16:B17"/>
    <mergeCell ref="G7:I7"/>
    <mergeCell ref="J7:L7"/>
    <mergeCell ref="G5:O5"/>
    <mergeCell ref="B18:C18"/>
    <mergeCell ref="B19:C19"/>
    <mergeCell ref="B5:C7"/>
    <mergeCell ref="D5:F7"/>
    <mergeCell ref="G6:O6"/>
    <mergeCell ref="M7:O7"/>
  </mergeCells>
  <phoneticPr fontId="5"/>
  <pageMargins left="0.5" right="0.5" top="0.5" bottom="0.5" header="0.51200000000000001" footer="0.51200000000000001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P21"/>
  <sheetViews>
    <sheetView showGridLines="0" defaultGridColor="0" colorId="22" workbookViewId="0">
      <pane xSplit="3" ySplit="7" topLeftCell="D8" activePane="bottomRight" state="frozen"/>
      <selection pane="topRight" activeCell="D1" sqref="D1"/>
      <selection pane="bottomLeft" activeCell="A8" sqref="A8"/>
      <selection pane="bottomRight"/>
    </sheetView>
  </sheetViews>
  <sheetFormatPr defaultColWidth="8.59765625" defaultRowHeight="13.2"/>
  <cols>
    <col min="1" max="1" width="1.59765625" style="1" customWidth="1"/>
    <col min="2" max="2" width="11.59765625" style="1" customWidth="1"/>
    <col min="3" max="3" width="6.59765625" style="1" customWidth="1"/>
    <col min="4" max="4" width="2.09765625" style="4" bestFit="1" customWidth="1"/>
    <col min="5" max="5" width="10.59765625" style="4" customWidth="1"/>
    <col min="6" max="7" width="2.09765625" style="4" bestFit="1" customWidth="1"/>
    <col min="8" max="8" width="10.59765625" style="4" customWidth="1"/>
    <col min="9" max="10" width="2.09765625" style="4" bestFit="1" customWidth="1"/>
    <col min="11" max="11" width="10.59765625" style="4" customWidth="1"/>
    <col min="12" max="13" width="2.09765625" style="4" bestFit="1" customWidth="1"/>
    <col min="14" max="14" width="10.59765625" style="4" customWidth="1"/>
    <col min="15" max="15" width="2.09765625" style="4" bestFit="1" customWidth="1"/>
    <col min="16" max="16384" width="8.59765625" style="1"/>
  </cols>
  <sheetData>
    <row r="1" spans="1:16" ht="23.4">
      <c r="A1" s="1" t="s">
        <v>0</v>
      </c>
      <c r="B1" s="100" t="s">
        <v>26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</row>
    <row r="2" spans="1:16" ht="5.0999999999999996" customHeight="1"/>
    <row r="3" spans="1:16" ht="13.5" customHeight="1">
      <c r="H3" s="6"/>
      <c r="I3" s="6"/>
      <c r="J3" s="6"/>
      <c r="K3" s="6"/>
      <c r="L3" s="6"/>
      <c r="M3" s="6"/>
      <c r="N3" s="6"/>
      <c r="O3" s="7" t="s">
        <v>21</v>
      </c>
    </row>
    <row r="4" spans="1:16" ht="4.5" customHeight="1" thickBot="1">
      <c r="B4" s="43"/>
      <c r="C4" s="43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6" ht="14.1" customHeight="1">
      <c r="B5" s="145" t="s">
        <v>16</v>
      </c>
      <c r="C5" s="111"/>
      <c r="D5" s="115" t="s">
        <v>15</v>
      </c>
      <c r="E5" s="116"/>
      <c r="F5" s="117"/>
      <c r="G5" s="124" t="s">
        <v>19</v>
      </c>
      <c r="H5" s="125"/>
      <c r="I5" s="125"/>
      <c r="J5" s="125"/>
      <c r="K5" s="125"/>
      <c r="L5" s="125"/>
      <c r="M5" s="125"/>
      <c r="N5" s="125"/>
      <c r="O5" s="138"/>
    </row>
    <row r="6" spans="1:16" ht="14.1" customHeight="1">
      <c r="B6" s="146"/>
      <c r="C6" s="113"/>
      <c r="D6" s="118"/>
      <c r="E6" s="119"/>
      <c r="F6" s="120"/>
      <c r="G6" s="126" t="s">
        <v>1</v>
      </c>
      <c r="H6" s="127"/>
      <c r="I6" s="127"/>
      <c r="J6" s="127"/>
      <c r="K6" s="127"/>
      <c r="L6" s="127"/>
      <c r="M6" s="127"/>
      <c r="N6" s="127"/>
      <c r="O6" s="139"/>
    </row>
    <row r="7" spans="1:16" ht="27" customHeight="1">
      <c r="B7" s="147"/>
      <c r="C7" s="95"/>
      <c r="D7" s="121"/>
      <c r="E7" s="122"/>
      <c r="F7" s="123"/>
      <c r="G7" s="103" t="s">
        <v>24</v>
      </c>
      <c r="H7" s="104"/>
      <c r="I7" s="105"/>
      <c r="J7" s="107" t="s">
        <v>25</v>
      </c>
      <c r="K7" s="108"/>
      <c r="L7" s="109"/>
      <c r="M7" s="103" t="s">
        <v>20</v>
      </c>
      <c r="N7" s="104"/>
      <c r="O7" s="140"/>
    </row>
    <row r="8" spans="1:16" s="6" customFormat="1" ht="15" customHeight="1">
      <c r="B8" s="44" t="s">
        <v>2</v>
      </c>
      <c r="C8" s="11" t="s">
        <v>3</v>
      </c>
      <c r="D8" s="10"/>
      <c r="E8" s="8">
        <v>3636</v>
      </c>
      <c r="F8" s="31"/>
      <c r="G8" s="8"/>
      <c r="H8" s="8">
        <v>3151</v>
      </c>
      <c r="I8" s="31"/>
      <c r="J8" s="8"/>
      <c r="K8" s="15">
        <v>148</v>
      </c>
      <c r="L8" s="31"/>
      <c r="M8" s="8"/>
      <c r="N8" s="8">
        <f>H8+K8</f>
        <v>3299</v>
      </c>
      <c r="O8" s="45"/>
    </row>
    <row r="9" spans="1:16" s="6" customFormat="1" ht="15" customHeight="1">
      <c r="B9" s="46" t="s">
        <v>4</v>
      </c>
      <c r="C9" s="12" t="s">
        <v>5</v>
      </c>
      <c r="D9" s="33" t="s">
        <v>13</v>
      </c>
      <c r="E9" s="39">
        <v>7272</v>
      </c>
      <c r="F9" s="37" t="s">
        <v>14</v>
      </c>
      <c r="G9" s="38" t="s">
        <v>13</v>
      </c>
      <c r="H9" s="39">
        <v>6302</v>
      </c>
      <c r="I9" s="37" t="s">
        <v>14</v>
      </c>
      <c r="J9" s="38" t="s">
        <v>13</v>
      </c>
      <c r="K9" s="64">
        <v>296</v>
      </c>
      <c r="L9" s="37" t="s">
        <v>14</v>
      </c>
      <c r="M9" s="38" t="s">
        <v>13</v>
      </c>
      <c r="N9" s="39">
        <f t="shared" ref="N9:N17" si="0">H9+K9</f>
        <v>6598</v>
      </c>
      <c r="O9" s="47" t="s">
        <v>14</v>
      </c>
    </row>
    <row r="10" spans="1:16" s="6" customFormat="1" ht="15" customHeight="1">
      <c r="B10" s="44" t="s">
        <v>6</v>
      </c>
      <c r="C10" s="11" t="s">
        <v>3</v>
      </c>
      <c r="D10" s="10"/>
      <c r="E10" s="8">
        <v>5440</v>
      </c>
      <c r="F10" s="28"/>
      <c r="G10" s="8"/>
      <c r="H10" s="8">
        <v>5411</v>
      </c>
      <c r="I10" s="28"/>
      <c r="J10" s="8"/>
      <c r="K10" s="16">
        <v>-14</v>
      </c>
      <c r="L10" s="28"/>
      <c r="M10" s="8"/>
      <c r="N10" s="8">
        <v>5397</v>
      </c>
      <c r="O10" s="45"/>
    </row>
    <row r="11" spans="1:16" s="6" customFormat="1" ht="15" customHeight="1">
      <c r="B11" s="46" t="s">
        <v>7</v>
      </c>
      <c r="C11" s="12" t="s">
        <v>5</v>
      </c>
      <c r="D11" s="33" t="s">
        <v>13</v>
      </c>
      <c r="E11" s="39">
        <v>21760</v>
      </c>
      <c r="F11" s="37" t="s">
        <v>14</v>
      </c>
      <c r="G11" s="38" t="s">
        <v>13</v>
      </c>
      <c r="H11" s="39">
        <v>21644</v>
      </c>
      <c r="I11" s="37" t="s">
        <v>22</v>
      </c>
      <c r="J11" s="38" t="s">
        <v>23</v>
      </c>
      <c r="K11" s="65">
        <v>-56</v>
      </c>
      <c r="L11" s="37" t="s">
        <v>22</v>
      </c>
      <c r="M11" s="38" t="s">
        <v>23</v>
      </c>
      <c r="N11" s="39">
        <v>21588</v>
      </c>
      <c r="O11" s="47" t="s">
        <v>14</v>
      </c>
    </row>
    <row r="12" spans="1:16" s="6" customFormat="1" ht="15" customHeight="1">
      <c r="B12" s="44" t="s">
        <v>8</v>
      </c>
      <c r="C12" s="11" t="s">
        <v>3</v>
      </c>
      <c r="D12" s="10"/>
      <c r="E12" s="8">
        <v>1676</v>
      </c>
      <c r="F12" s="28"/>
      <c r="G12" s="8"/>
      <c r="H12" s="8">
        <v>1657</v>
      </c>
      <c r="I12" s="28"/>
      <c r="J12" s="8"/>
      <c r="K12" s="16">
        <v>4</v>
      </c>
      <c r="L12" s="32"/>
      <c r="M12" s="9"/>
      <c r="N12" s="8">
        <f t="shared" si="0"/>
        <v>1661</v>
      </c>
      <c r="O12" s="45"/>
    </row>
    <row r="13" spans="1:16" s="6" customFormat="1" ht="15" customHeight="1">
      <c r="B13" s="46" t="s">
        <v>9</v>
      </c>
      <c r="C13" s="12" t="s">
        <v>5</v>
      </c>
      <c r="D13" s="33" t="s">
        <v>13</v>
      </c>
      <c r="E13" s="39">
        <v>10056</v>
      </c>
      <c r="F13" s="37" t="s">
        <v>14</v>
      </c>
      <c r="G13" s="38" t="s">
        <v>13</v>
      </c>
      <c r="H13" s="39">
        <v>9942</v>
      </c>
      <c r="I13" s="37" t="s">
        <v>22</v>
      </c>
      <c r="J13" s="38" t="s">
        <v>23</v>
      </c>
      <c r="K13" s="65">
        <v>24</v>
      </c>
      <c r="L13" s="37" t="s">
        <v>22</v>
      </c>
      <c r="M13" s="38" t="s">
        <v>23</v>
      </c>
      <c r="N13" s="39">
        <f t="shared" si="0"/>
        <v>9966</v>
      </c>
      <c r="O13" s="47" t="s">
        <v>14</v>
      </c>
    </row>
    <row r="14" spans="1:16" s="6" customFormat="1" ht="15" customHeight="1">
      <c r="B14" s="44" t="s">
        <v>10</v>
      </c>
      <c r="C14" s="11" t="s">
        <v>3</v>
      </c>
      <c r="D14" s="10"/>
      <c r="E14" s="8">
        <v>858</v>
      </c>
      <c r="F14" s="28"/>
      <c r="G14" s="8"/>
      <c r="H14" s="8">
        <v>851</v>
      </c>
      <c r="I14" s="28"/>
      <c r="J14" s="8"/>
      <c r="K14" s="16">
        <v>-1</v>
      </c>
      <c r="L14" s="28"/>
      <c r="M14" s="8"/>
      <c r="N14" s="8">
        <v>850</v>
      </c>
      <c r="O14" s="45"/>
    </row>
    <row r="15" spans="1:16" s="6" customFormat="1" ht="15" customHeight="1">
      <c r="B15" s="46" t="s">
        <v>11</v>
      </c>
      <c r="C15" s="12" t="s">
        <v>5</v>
      </c>
      <c r="D15" s="33" t="s">
        <v>13</v>
      </c>
      <c r="E15" s="39">
        <v>6864</v>
      </c>
      <c r="F15" s="37" t="s">
        <v>14</v>
      </c>
      <c r="G15" s="38" t="s">
        <v>13</v>
      </c>
      <c r="H15" s="39">
        <v>6808</v>
      </c>
      <c r="I15" s="37" t="s">
        <v>22</v>
      </c>
      <c r="J15" s="38" t="s">
        <v>23</v>
      </c>
      <c r="K15" s="65">
        <v>-8</v>
      </c>
      <c r="L15" s="37" t="s">
        <v>22</v>
      </c>
      <c r="M15" s="38" t="s">
        <v>23</v>
      </c>
      <c r="N15" s="39">
        <v>6800</v>
      </c>
      <c r="O15" s="47" t="s">
        <v>14</v>
      </c>
    </row>
    <row r="16" spans="1:16" s="14" customFormat="1" ht="15" customHeight="1">
      <c r="B16" s="148" t="s">
        <v>12</v>
      </c>
      <c r="C16" s="11" t="s">
        <v>3</v>
      </c>
      <c r="D16" s="10"/>
      <c r="E16" s="8">
        <f>SUM(E8,E10,E12,E14)</f>
        <v>11610</v>
      </c>
      <c r="F16" s="28"/>
      <c r="G16" s="8"/>
      <c r="H16" s="8">
        <v>11070</v>
      </c>
      <c r="I16" s="28"/>
      <c r="J16" s="8"/>
      <c r="K16" s="8">
        <v>137</v>
      </c>
      <c r="L16" s="28"/>
      <c r="M16" s="8"/>
      <c r="N16" s="8">
        <v>11207</v>
      </c>
      <c r="O16" s="45"/>
      <c r="P16" s="6"/>
    </row>
    <row r="17" spans="2:16" s="2" customFormat="1" ht="15" customHeight="1">
      <c r="B17" s="149"/>
      <c r="C17" s="23" t="s">
        <v>5</v>
      </c>
      <c r="D17" s="41" t="s">
        <v>13</v>
      </c>
      <c r="E17" s="34">
        <f>SUM(E9,E11,E13,E15)</f>
        <v>45952</v>
      </c>
      <c r="F17" s="35" t="s">
        <v>14</v>
      </c>
      <c r="G17" s="36" t="s">
        <v>13</v>
      </c>
      <c r="H17" s="34">
        <v>44696</v>
      </c>
      <c r="I17" s="35" t="s">
        <v>22</v>
      </c>
      <c r="J17" s="36" t="s">
        <v>23</v>
      </c>
      <c r="K17" s="34">
        <v>256</v>
      </c>
      <c r="L17" s="35" t="s">
        <v>22</v>
      </c>
      <c r="M17" s="36" t="s">
        <v>23</v>
      </c>
      <c r="N17" s="34">
        <f t="shared" si="0"/>
        <v>44952</v>
      </c>
      <c r="O17" s="48" t="s">
        <v>14</v>
      </c>
      <c r="P17" s="1"/>
    </row>
    <row r="18" spans="2:16" ht="15" customHeight="1">
      <c r="B18" s="150" t="s">
        <v>17</v>
      </c>
      <c r="C18" s="94"/>
      <c r="D18" s="24"/>
      <c r="E18" s="66" t="s">
        <v>27</v>
      </c>
      <c r="F18" s="74"/>
      <c r="G18" s="75"/>
      <c r="H18" s="75" t="s">
        <v>28</v>
      </c>
      <c r="I18" s="76"/>
      <c r="J18" s="75"/>
      <c r="K18" s="152" t="s">
        <v>29</v>
      </c>
      <c r="L18" s="76"/>
      <c r="M18" s="75"/>
      <c r="N18" s="75" t="s">
        <v>30</v>
      </c>
      <c r="O18" s="49"/>
    </row>
    <row r="19" spans="2:16" ht="15" customHeight="1" thickBot="1">
      <c r="B19" s="151" t="s">
        <v>31</v>
      </c>
      <c r="C19" s="98"/>
      <c r="D19" s="50"/>
      <c r="E19" s="77" t="s">
        <v>27</v>
      </c>
      <c r="F19" s="78"/>
      <c r="G19" s="79"/>
      <c r="H19" s="79">
        <v>97.3</v>
      </c>
      <c r="I19" s="80"/>
      <c r="J19" s="79"/>
      <c r="K19" s="79">
        <v>0.6</v>
      </c>
      <c r="L19" s="80"/>
      <c r="M19" s="79"/>
      <c r="N19" s="79">
        <v>97.8</v>
      </c>
      <c r="O19" s="56"/>
    </row>
    <row r="20" spans="2:16" ht="4.5" customHeight="1">
      <c r="D20" s="5"/>
    </row>
    <row r="21" spans="2:16">
      <c r="B21" s="3" t="s">
        <v>18</v>
      </c>
    </row>
  </sheetData>
  <mergeCells count="11">
    <mergeCell ref="B18:C18"/>
    <mergeCell ref="B19:C19"/>
    <mergeCell ref="B5:C7"/>
    <mergeCell ref="D5:F7"/>
    <mergeCell ref="G6:O6"/>
    <mergeCell ref="M7:O7"/>
    <mergeCell ref="B1:O1"/>
    <mergeCell ref="B16:B17"/>
    <mergeCell ref="G7:I7"/>
    <mergeCell ref="J7:L7"/>
    <mergeCell ref="G5:O5"/>
  </mergeCells>
  <phoneticPr fontId="5"/>
  <pageMargins left="0.5" right="0.5" top="0.5" bottom="0.5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O28"/>
  <sheetViews>
    <sheetView showGridLines="0" defaultGridColor="0" colorId="22" workbookViewId="0"/>
  </sheetViews>
  <sheetFormatPr defaultColWidth="8.59765625" defaultRowHeight="13.2"/>
  <cols>
    <col min="1" max="1" width="1.59765625" style="1" customWidth="1"/>
    <col min="2" max="2" width="11.59765625" style="1" customWidth="1"/>
    <col min="3" max="3" width="6.59765625" style="1" customWidth="1"/>
    <col min="4" max="4" width="2.09765625" style="4" bestFit="1" customWidth="1"/>
    <col min="5" max="5" width="10.59765625" style="4" customWidth="1"/>
    <col min="6" max="7" width="2.09765625" style="4" bestFit="1" customWidth="1"/>
    <col min="8" max="8" width="10.59765625" style="4" customWidth="1"/>
    <col min="9" max="10" width="2.09765625" style="4" bestFit="1" customWidth="1"/>
    <col min="11" max="11" width="10.59765625" style="4" customWidth="1"/>
    <col min="12" max="13" width="2.09765625" style="4" bestFit="1" customWidth="1"/>
    <col min="14" max="14" width="10.59765625" style="4" customWidth="1"/>
    <col min="15" max="15" width="2.09765625" style="4" bestFit="1" customWidth="1"/>
    <col min="16" max="16384" width="8.59765625" style="1"/>
  </cols>
  <sheetData>
    <row r="1" spans="1:15" ht="23.4">
      <c r="A1" s="1" t="s">
        <v>0</v>
      </c>
      <c r="B1" s="100" t="s">
        <v>87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</row>
    <row r="2" spans="1:15" ht="5.0999999999999996" customHeight="1"/>
    <row r="3" spans="1:15" ht="13.5" customHeight="1">
      <c r="H3" s="88"/>
      <c r="I3" s="88"/>
      <c r="J3" s="88"/>
      <c r="K3" s="88"/>
      <c r="L3" s="88"/>
      <c r="M3" s="88"/>
      <c r="N3" s="88"/>
      <c r="O3" s="89" t="s">
        <v>94</v>
      </c>
    </row>
    <row r="4" spans="1:15" ht="2.25" customHeight="1" thickBot="1">
      <c r="B4" s="43"/>
      <c r="C4" s="43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ht="14.1" customHeight="1">
      <c r="B5" s="110" t="s">
        <v>16</v>
      </c>
      <c r="C5" s="111"/>
      <c r="D5" s="115" t="s">
        <v>15</v>
      </c>
      <c r="E5" s="116"/>
      <c r="F5" s="117"/>
      <c r="G5" s="124" t="s">
        <v>19</v>
      </c>
      <c r="H5" s="125"/>
      <c r="I5" s="125"/>
      <c r="J5" s="125"/>
      <c r="K5" s="125"/>
      <c r="L5" s="125"/>
      <c r="M5" s="125"/>
      <c r="N5" s="125"/>
      <c r="O5" s="125"/>
    </row>
    <row r="6" spans="1:15" ht="14.1" customHeight="1">
      <c r="B6" s="112"/>
      <c r="C6" s="113"/>
      <c r="D6" s="118"/>
      <c r="E6" s="119"/>
      <c r="F6" s="120"/>
      <c r="G6" s="126"/>
      <c r="H6" s="127"/>
      <c r="I6" s="127"/>
      <c r="J6" s="127"/>
      <c r="K6" s="127"/>
      <c r="L6" s="127"/>
      <c r="M6" s="127"/>
      <c r="N6" s="127"/>
      <c r="O6" s="127"/>
    </row>
    <row r="7" spans="1:15" ht="27" customHeight="1">
      <c r="B7" s="114"/>
      <c r="C7" s="95"/>
      <c r="D7" s="121"/>
      <c r="E7" s="122"/>
      <c r="F7" s="123"/>
      <c r="G7" s="103" t="s">
        <v>93</v>
      </c>
      <c r="H7" s="104"/>
      <c r="I7" s="105"/>
      <c r="J7" s="107" t="s">
        <v>92</v>
      </c>
      <c r="K7" s="108"/>
      <c r="L7" s="109"/>
      <c r="M7" s="104" t="s">
        <v>67</v>
      </c>
      <c r="N7" s="104"/>
      <c r="O7" s="104"/>
    </row>
    <row r="8" spans="1:15" s="6" customFormat="1" ht="15" customHeight="1">
      <c r="B8" s="10" t="s">
        <v>2</v>
      </c>
      <c r="C8" s="11" t="s">
        <v>3</v>
      </c>
      <c r="D8" s="10"/>
      <c r="E8" s="17">
        <v>6031</v>
      </c>
      <c r="F8" s="90"/>
      <c r="G8" s="17"/>
      <c r="H8" s="17">
        <v>4142</v>
      </c>
      <c r="I8" s="90"/>
      <c r="J8" s="17"/>
      <c r="K8" s="17">
        <v>43</v>
      </c>
      <c r="L8" s="31"/>
      <c r="M8" s="8"/>
      <c r="N8" s="8">
        <f>H8+K8</f>
        <v>4185</v>
      </c>
      <c r="O8" s="8"/>
    </row>
    <row r="9" spans="1:15" s="6" customFormat="1" ht="15" customHeight="1">
      <c r="B9" s="84" t="s">
        <v>4</v>
      </c>
      <c r="C9" s="12" t="s">
        <v>5</v>
      </c>
      <c r="D9" s="33" t="s">
        <v>13</v>
      </c>
      <c r="E9" s="42">
        <f>E8*2</f>
        <v>12062</v>
      </c>
      <c r="F9" s="91" t="s">
        <v>14</v>
      </c>
      <c r="G9" s="92" t="s">
        <v>13</v>
      </c>
      <c r="H9" s="42">
        <f>H8*2</f>
        <v>8284</v>
      </c>
      <c r="I9" s="91" t="s">
        <v>14</v>
      </c>
      <c r="J9" s="92" t="s">
        <v>13</v>
      </c>
      <c r="K9" s="42">
        <f>K8*2</f>
        <v>86</v>
      </c>
      <c r="L9" s="37" t="s">
        <v>14</v>
      </c>
      <c r="M9" s="38" t="s">
        <v>13</v>
      </c>
      <c r="N9" s="39">
        <f>H9+K9</f>
        <v>8370</v>
      </c>
      <c r="O9" s="85" t="s">
        <v>14</v>
      </c>
    </row>
    <row r="10" spans="1:15" s="6" customFormat="1" ht="15" customHeight="1">
      <c r="B10" s="10" t="s">
        <v>6</v>
      </c>
      <c r="C10" s="11" t="s">
        <v>3</v>
      </c>
      <c r="D10" s="10"/>
      <c r="E10" s="17">
        <v>5440</v>
      </c>
      <c r="F10" s="93"/>
      <c r="G10" s="17"/>
      <c r="H10" s="17">
        <v>5052</v>
      </c>
      <c r="I10" s="93"/>
      <c r="J10" s="17"/>
      <c r="K10" s="18">
        <v>12</v>
      </c>
      <c r="L10" s="28"/>
      <c r="M10" s="8"/>
      <c r="N10" s="8">
        <f t="shared" ref="N10:N17" si="0">H10+K10</f>
        <v>5064</v>
      </c>
      <c r="O10" s="8"/>
    </row>
    <row r="11" spans="1:15" s="6" customFormat="1" ht="15" customHeight="1">
      <c r="B11" s="84" t="s">
        <v>7</v>
      </c>
      <c r="C11" s="12" t="s">
        <v>5</v>
      </c>
      <c r="D11" s="33" t="s">
        <v>13</v>
      </c>
      <c r="E11" s="42">
        <f>E10*4</f>
        <v>21760</v>
      </c>
      <c r="F11" s="91" t="s">
        <v>14</v>
      </c>
      <c r="G11" s="92" t="s">
        <v>13</v>
      </c>
      <c r="H11" s="42">
        <f>H10*4</f>
        <v>20208</v>
      </c>
      <c r="I11" s="91" t="s">
        <v>14</v>
      </c>
      <c r="J11" s="92" t="s">
        <v>13</v>
      </c>
      <c r="K11" s="60">
        <f>K10*4</f>
        <v>48</v>
      </c>
      <c r="L11" s="37" t="s">
        <v>14</v>
      </c>
      <c r="M11" s="38" t="s">
        <v>13</v>
      </c>
      <c r="N11" s="39">
        <f t="shared" si="0"/>
        <v>20256</v>
      </c>
      <c r="O11" s="85" t="s">
        <v>14</v>
      </c>
    </row>
    <row r="12" spans="1:15" s="6" customFormat="1" ht="15" customHeight="1">
      <c r="B12" s="10" t="s">
        <v>8</v>
      </c>
      <c r="C12" s="11" t="s">
        <v>3</v>
      </c>
      <c r="D12" s="10"/>
      <c r="E12" s="17">
        <v>1676</v>
      </c>
      <c r="F12" s="93"/>
      <c r="G12" s="17"/>
      <c r="H12" s="17">
        <v>1569</v>
      </c>
      <c r="I12" s="93"/>
      <c r="J12" s="17"/>
      <c r="K12" s="18">
        <v>2</v>
      </c>
      <c r="L12" s="32"/>
      <c r="M12" s="9"/>
      <c r="N12" s="8">
        <f t="shared" si="0"/>
        <v>1571</v>
      </c>
      <c r="O12" s="8"/>
    </row>
    <row r="13" spans="1:15" s="6" customFormat="1" ht="15" customHeight="1">
      <c r="B13" s="84" t="s">
        <v>9</v>
      </c>
      <c r="C13" s="12" t="s">
        <v>5</v>
      </c>
      <c r="D13" s="33" t="s">
        <v>13</v>
      </c>
      <c r="E13" s="42">
        <f>E12*6</f>
        <v>10056</v>
      </c>
      <c r="F13" s="91" t="s">
        <v>14</v>
      </c>
      <c r="G13" s="92" t="s">
        <v>13</v>
      </c>
      <c r="H13" s="42">
        <f>H12*6</f>
        <v>9414</v>
      </c>
      <c r="I13" s="91" t="s">
        <v>14</v>
      </c>
      <c r="J13" s="92" t="s">
        <v>13</v>
      </c>
      <c r="K13" s="42">
        <f>K12*6</f>
        <v>12</v>
      </c>
      <c r="L13" s="37" t="s">
        <v>14</v>
      </c>
      <c r="M13" s="38" t="s">
        <v>13</v>
      </c>
      <c r="N13" s="39">
        <f t="shared" si="0"/>
        <v>9426</v>
      </c>
      <c r="O13" s="85" t="s">
        <v>14</v>
      </c>
    </row>
    <row r="14" spans="1:15" s="6" customFormat="1" ht="15" customHeight="1">
      <c r="B14" s="10" t="s">
        <v>10</v>
      </c>
      <c r="C14" s="11" t="s">
        <v>3</v>
      </c>
      <c r="D14" s="10"/>
      <c r="E14" s="17">
        <v>858</v>
      </c>
      <c r="F14" s="93"/>
      <c r="G14" s="17"/>
      <c r="H14" s="17">
        <v>807</v>
      </c>
      <c r="I14" s="93"/>
      <c r="J14" s="17"/>
      <c r="K14" s="19">
        <v>7</v>
      </c>
      <c r="L14" s="28"/>
      <c r="M14" s="8"/>
      <c r="N14" s="8">
        <f t="shared" si="0"/>
        <v>814</v>
      </c>
      <c r="O14" s="8"/>
    </row>
    <row r="15" spans="1:15" s="6" customFormat="1" ht="15" customHeight="1">
      <c r="B15" s="84" t="s">
        <v>11</v>
      </c>
      <c r="C15" s="12" t="s">
        <v>5</v>
      </c>
      <c r="D15" s="33" t="s">
        <v>13</v>
      </c>
      <c r="E15" s="42">
        <f>E14*8</f>
        <v>6864</v>
      </c>
      <c r="F15" s="91" t="s">
        <v>14</v>
      </c>
      <c r="G15" s="92" t="s">
        <v>13</v>
      </c>
      <c r="H15" s="42">
        <f>H14*8</f>
        <v>6456</v>
      </c>
      <c r="I15" s="91" t="s">
        <v>14</v>
      </c>
      <c r="J15" s="92" t="s">
        <v>13</v>
      </c>
      <c r="K15" s="42">
        <f>K14*8</f>
        <v>56</v>
      </c>
      <c r="L15" s="37" t="s">
        <v>14</v>
      </c>
      <c r="M15" s="38" t="s">
        <v>13</v>
      </c>
      <c r="N15" s="39">
        <f t="shared" si="0"/>
        <v>6512</v>
      </c>
      <c r="O15" s="85" t="s">
        <v>14</v>
      </c>
    </row>
    <row r="16" spans="1:15" s="6" customFormat="1" ht="15" customHeight="1">
      <c r="B16" s="94" t="s">
        <v>12</v>
      </c>
      <c r="C16" s="11" t="s">
        <v>3</v>
      </c>
      <c r="D16" s="10"/>
      <c r="E16" s="8">
        <f>SUM(E8,E10,E12,E14)</f>
        <v>14005</v>
      </c>
      <c r="F16" s="28"/>
      <c r="G16" s="8"/>
      <c r="H16" s="8">
        <f>SUM(H8,H10,H12,H14)</f>
        <v>11570</v>
      </c>
      <c r="I16" s="28"/>
      <c r="J16" s="8"/>
      <c r="K16" s="17">
        <f>SUM(K8,K10,K12,K14)</f>
        <v>64</v>
      </c>
      <c r="L16" s="28"/>
      <c r="M16" s="8"/>
      <c r="N16" s="8">
        <f t="shared" si="0"/>
        <v>11634</v>
      </c>
      <c r="O16" s="8"/>
    </row>
    <row r="17" spans="2:15" ht="15" customHeight="1">
      <c r="B17" s="95"/>
      <c r="C17" s="23" t="s">
        <v>5</v>
      </c>
      <c r="D17" s="41" t="s">
        <v>13</v>
      </c>
      <c r="E17" s="39">
        <f>SUM(E9,E11,E13,E15)</f>
        <v>50742</v>
      </c>
      <c r="F17" s="37" t="s">
        <v>14</v>
      </c>
      <c r="G17" s="38" t="s">
        <v>13</v>
      </c>
      <c r="H17" s="39">
        <f>SUM(H9,H11,H13,H15)</f>
        <v>44362</v>
      </c>
      <c r="I17" s="37" t="s">
        <v>14</v>
      </c>
      <c r="J17" s="38" t="s">
        <v>13</v>
      </c>
      <c r="K17" s="42">
        <f>SUM(K9,K11,K13,K15)</f>
        <v>202</v>
      </c>
      <c r="L17" s="37" t="s">
        <v>14</v>
      </c>
      <c r="M17" s="38" t="s">
        <v>13</v>
      </c>
      <c r="N17" s="39">
        <f t="shared" si="0"/>
        <v>44564</v>
      </c>
      <c r="O17" s="86" t="s">
        <v>14</v>
      </c>
    </row>
    <row r="18" spans="2:15" ht="15" customHeight="1">
      <c r="B18" s="96" t="s">
        <v>17</v>
      </c>
      <c r="C18" s="94"/>
      <c r="D18" s="24"/>
      <c r="E18" s="7" t="s">
        <v>27</v>
      </c>
      <c r="F18" s="29"/>
      <c r="G18" s="25"/>
      <c r="H18" s="25" t="s">
        <v>28</v>
      </c>
      <c r="I18" s="30"/>
      <c r="J18" s="25"/>
      <c r="K18" s="25" t="s">
        <v>27</v>
      </c>
      <c r="L18" s="30"/>
      <c r="M18" s="25"/>
      <c r="N18" s="25" t="s">
        <v>30</v>
      </c>
      <c r="O18" s="75"/>
    </row>
    <row r="19" spans="2:15" ht="15" customHeight="1" thickBot="1">
      <c r="B19" s="97" t="s">
        <v>31</v>
      </c>
      <c r="C19" s="98"/>
      <c r="D19" s="50"/>
      <c r="E19" s="51" t="s">
        <v>27</v>
      </c>
      <c r="F19" s="52"/>
      <c r="G19" s="53"/>
      <c r="H19" s="53">
        <f>H17/E17*100</f>
        <v>87.426589413109454</v>
      </c>
      <c r="I19" s="54"/>
      <c r="J19" s="53"/>
      <c r="K19" s="55" t="s">
        <v>66</v>
      </c>
      <c r="L19" s="54"/>
      <c r="M19" s="53"/>
      <c r="N19" s="53">
        <f>N17/E17*100</f>
        <v>87.8246817232273</v>
      </c>
      <c r="O19" s="87"/>
    </row>
    <row r="20" spans="2:15" ht="2.25" customHeight="1">
      <c r="B20" s="43"/>
      <c r="C20" s="43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2:15">
      <c r="B21" s="3" t="s">
        <v>88</v>
      </c>
    </row>
    <row r="24" spans="2:15"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</row>
    <row r="25" spans="2:15"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</row>
    <row r="27" spans="2:15"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</row>
    <row r="28" spans="2:15"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</row>
  </sheetData>
  <mergeCells count="12">
    <mergeCell ref="B27:N28"/>
    <mergeCell ref="B1:O1"/>
    <mergeCell ref="B5:C7"/>
    <mergeCell ref="D5:F7"/>
    <mergeCell ref="G5:O6"/>
    <mergeCell ref="G7:I7"/>
    <mergeCell ref="J7:L7"/>
    <mergeCell ref="M7:O7"/>
    <mergeCell ref="B16:B17"/>
    <mergeCell ref="B18:C18"/>
    <mergeCell ref="B19:C19"/>
    <mergeCell ref="B24:O25"/>
  </mergeCells>
  <phoneticPr fontId="10"/>
  <pageMargins left="0.5" right="0.5" top="0.5" bottom="0.5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O28"/>
  <sheetViews>
    <sheetView showGridLines="0" defaultGridColor="0" colorId="22" workbookViewId="0"/>
  </sheetViews>
  <sheetFormatPr defaultColWidth="8.59765625" defaultRowHeight="13.2"/>
  <cols>
    <col min="1" max="1" width="1.59765625" style="1" customWidth="1"/>
    <col min="2" max="2" width="11.59765625" style="1" customWidth="1"/>
    <col min="3" max="3" width="6.59765625" style="1" customWidth="1"/>
    <col min="4" max="4" width="2.09765625" style="4" bestFit="1" customWidth="1"/>
    <col min="5" max="5" width="10.59765625" style="4" customWidth="1"/>
    <col min="6" max="7" width="2.09765625" style="4" bestFit="1" customWidth="1"/>
    <col min="8" max="8" width="10.59765625" style="4" customWidth="1"/>
    <col min="9" max="10" width="2.09765625" style="4" bestFit="1" customWidth="1"/>
    <col min="11" max="11" width="10.59765625" style="4" customWidth="1"/>
    <col min="12" max="13" width="2.09765625" style="4" bestFit="1" customWidth="1"/>
    <col min="14" max="14" width="10.59765625" style="4" customWidth="1"/>
    <col min="15" max="15" width="2.09765625" style="4" bestFit="1" customWidth="1"/>
    <col min="16" max="16384" width="8.59765625" style="1"/>
  </cols>
  <sheetData>
    <row r="1" spans="1:15" ht="23.4">
      <c r="A1" s="1" t="s">
        <v>0</v>
      </c>
      <c r="B1" s="100" t="s">
        <v>87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</row>
    <row r="2" spans="1:15" ht="5.0999999999999996" customHeight="1"/>
    <row r="3" spans="1:15" ht="13.5" customHeight="1">
      <c r="H3" s="88"/>
      <c r="I3" s="88"/>
      <c r="J3" s="88"/>
      <c r="K3" s="88"/>
      <c r="L3" s="88"/>
      <c r="M3" s="88"/>
      <c r="N3" s="88"/>
      <c r="O3" s="89" t="s">
        <v>89</v>
      </c>
    </row>
    <row r="4" spans="1:15" ht="2.25" customHeight="1" thickBot="1">
      <c r="B4" s="43"/>
      <c r="C4" s="43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ht="14.1" customHeight="1">
      <c r="B5" s="110" t="s">
        <v>16</v>
      </c>
      <c r="C5" s="111"/>
      <c r="D5" s="115" t="s">
        <v>15</v>
      </c>
      <c r="E5" s="116"/>
      <c r="F5" s="117"/>
      <c r="G5" s="124" t="s">
        <v>19</v>
      </c>
      <c r="H5" s="125"/>
      <c r="I5" s="125"/>
      <c r="J5" s="125"/>
      <c r="K5" s="125"/>
      <c r="L5" s="125"/>
      <c r="M5" s="125"/>
      <c r="N5" s="125"/>
      <c r="O5" s="125"/>
    </row>
    <row r="6" spans="1:15" ht="14.1" customHeight="1">
      <c r="B6" s="112"/>
      <c r="C6" s="113"/>
      <c r="D6" s="118"/>
      <c r="E6" s="119"/>
      <c r="F6" s="120"/>
      <c r="G6" s="126"/>
      <c r="H6" s="127"/>
      <c r="I6" s="127"/>
      <c r="J6" s="127"/>
      <c r="K6" s="127"/>
      <c r="L6" s="127"/>
      <c r="M6" s="127"/>
      <c r="N6" s="127"/>
      <c r="O6" s="127"/>
    </row>
    <row r="7" spans="1:15" ht="27" customHeight="1">
      <c r="B7" s="114"/>
      <c r="C7" s="95"/>
      <c r="D7" s="121"/>
      <c r="E7" s="122"/>
      <c r="F7" s="123"/>
      <c r="G7" s="103" t="s">
        <v>91</v>
      </c>
      <c r="H7" s="104"/>
      <c r="I7" s="105"/>
      <c r="J7" s="107" t="s">
        <v>90</v>
      </c>
      <c r="K7" s="108"/>
      <c r="L7" s="109"/>
      <c r="M7" s="104" t="s">
        <v>67</v>
      </c>
      <c r="N7" s="104"/>
      <c r="O7" s="104"/>
    </row>
    <row r="8" spans="1:15" s="6" customFormat="1" ht="15" customHeight="1">
      <c r="B8" s="10" t="s">
        <v>2</v>
      </c>
      <c r="C8" s="11" t="s">
        <v>3</v>
      </c>
      <c r="D8" s="10"/>
      <c r="E8" s="17">
        <v>6031</v>
      </c>
      <c r="F8" s="90"/>
      <c r="G8" s="17"/>
      <c r="H8" s="17">
        <v>4107</v>
      </c>
      <c r="I8" s="90"/>
      <c r="J8" s="17"/>
      <c r="K8" s="17">
        <v>35</v>
      </c>
      <c r="L8" s="31"/>
      <c r="M8" s="8"/>
      <c r="N8" s="8">
        <f>H8+K8</f>
        <v>4142</v>
      </c>
      <c r="O8" s="8"/>
    </row>
    <row r="9" spans="1:15" s="6" customFormat="1" ht="15" customHeight="1">
      <c r="B9" s="84" t="s">
        <v>4</v>
      </c>
      <c r="C9" s="12" t="s">
        <v>5</v>
      </c>
      <c r="D9" s="33" t="s">
        <v>13</v>
      </c>
      <c r="E9" s="42">
        <f>E8*2</f>
        <v>12062</v>
      </c>
      <c r="F9" s="91" t="s">
        <v>14</v>
      </c>
      <c r="G9" s="92" t="s">
        <v>13</v>
      </c>
      <c r="H9" s="42">
        <f>H8*2</f>
        <v>8214</v>
      </c>
      <c r="I9" s="91" t="s">
        <v>14</v>
      </c>
      <c r="J9" s="92" t="s">
        <v>13</v>
      </c>
      <c r="K9" s="42">
        <f>K8*2</f>
        <v>70</v>
      </c>
      <c r="L9" s="37" t="s">
        <v>14</v>
      </c>
      <c r="M9" s="38" t="s">
        <v>13</v>
      </c>
      <c r="N9" s="39">
        <f>H9+K9</f>
        <v>8284</v>
      </c>
      <c r="O9" s="85" t="s">
        <v>14</v>
      </c>
    </row>
    <row r="10" spans="1:15" s="6" customFormat="1" ht="15" customHeight="1">
      <c r="B10" s="10" t="s">
        <v>6</v>
      </c>
      <c r="C10" s="11" t="s">
        <v>3</v>
      </c>
      <c r="D10" s="10"/>
      <c r="E10" s="17">
        <v>5440</v>
      </c>
      <c r="F10" s="93"/>
      <c r="G10" s="17"/>
      <c r="H10" s="17">
        <v>5067</v>
      </c>
      <c r="I10" s="93"/>
      <c r="J10" s="17"/>
      <c r="K10" s="18">
        <v>-15</v>
      </c>
      <c r="L10" s="28"/>
      <c r="M10" s="8"/>
      <c r="N10" s="8">
        <f t="shared" ref="N10:N17" si="0">H10+K10</f>
        <v>5052</v>
      </c>
      <c r="O10" s="8"/>
    </row>
    <row r="11" spans="1:15" s="6" customFormat="1" ht="15" customHeight="1">
      <c r="B11" s="84" t="s">
        <v>7</v>
      </c>
      <c r="C11" s="12" t="s">
        <v>5</v>
      </c>
      <c r="D11" s="33" t="s">
        <v>13</v>
      </c>
      <c r="E11" s="42">
        <f>E10*4</f>
        <v>21760</v>
      </c>
      <c r="F11" s="91" t="s">
        <v>14</v>
      </c>
      <c r="G11" s="92" t="s">
        <v>13</v>
      </c>
      <c r="H11" s="42">
        <f>H10*4</f>
        <v>20268</v>
      </c>
      <c r="I11" s="91" t="s">
        <v>14</v>
      </c>
      <c r="J11" s="92" t="s">
        <v>13</v>
      </c>
      <c r="K11" s="60">
        <f>K10*4</f>
        <v>-60</v>
      </c>
      <c r="L11" s="37" t="s">
        <v>14</v>
      </c>
      <c r="M11" s="38" t="s">
        <v>13</v>
      </c>
      <c r="N11" s="39">
        <f t="shared" si="0"/>
        <v>20208</v>
      </c>
      <c r="O11" s="85" t="s">
        <v>14</v>
      </c>
    </row>
    <row r="12" spans="1:15" s="6" customFormat="1" ht="15" customHeight="1">
      <c r="B12" s="10" t="s">
        <v>8</v>
      </c>
      <c r="C12" s="11" t="s">
        <v>3</v>
      </c>
      <c r="D12" s="10"/>
      <c r="E12" s="17">
        <v>1676</v>
      </c>
      <c r="F12" s="93"/>
      <c r="G12" s="17"/>
      <c r="H12" s="17">
        <v>1579</v>
      </c>
      <c r="I12" s="93"/>
      <c r="J12" s="17"/>
      <c r="K12" s="18">
        <v>-10</v>
      </c>
      <c r="L12" s="32"/>
      <c r="M12" s="9"/>
      <c r="N12" s="8">
        <f t="shared" si="0"/>
        <v>1569</v>
      </c>
      <c r="O12" s="8"/>
    </row>
    <row r="13" spans="1:15" s="6" customFormat="1" ht="15" customHeight="1">
      <c r="B13" s="84" t="s">
        <v>9</v>
      </c>
      <c r="C13" s="12" t="s">
        <v>5</v>
      </c>
      <c r="D13" s="33" t="s">
        <v>13</v>
      </c>
      <c r="E13" s="42">
        <f>E12*6</f>
        <v>10056</v>
      </c>
      <c r="F13" s="91" t="s">
        <v>14</v>
      </c>
      <c r="G13" s="92" t="s">
        <v>13</v>
      </c>
      <c r="H13" s="42">
        <f>H12*6</f>
        <v>9474</v>
      </c>
      <c r="I13" s="91" t="s">
        <v>14</v>
      </c>
      <c r="J13" s="92" t="s">
        <v>13</v>
      </c>
      <c r="K13" s="42">
        <f>K12*6</f>
        <v>-60</v>
      </c>
      <c r="L13" s="37" t="s">
        <v>14</v>
      </c>
      <c r="M13" s="38" t="s">
        <v>13</v>
      </c>
      <c r="N13" s="39">
        <f t="shared" si="0"/>
        <v>9414</v>
      </c>
      <c r="O13" s="85" t="s">
        <v>14</v>
      </c>
    </row>
    <row r="14" spans="1:15" s="6" customFormat="1" ht="15" customHeight="1">
      <c r="B14" s="10" t="s">
        <v>10</v>
      </c>
      <c r="C14" s="11" t="s">
        <v>3</v>
      </c>
      <c r="D14" s="10"/>
      <c r="E14" s="17">
        <v>858</v>
      </c>
      <c r="F14" s="93"/>
      <c r="G14" s="17"/>
      <c r="H14" s="17">
        <v>812</v>
      </c>
      <c r="I14" s="93"/>
      <c r="J14" s="17"/>
      <c r="K14" s="19">
        <v>-5</v>
      </c>
      <c r="L14" s="28"/>
      <c r="M14" s="8"/>
      <c r="N14" s="8">
        <f t="shared" si="0"/>
        <v>807</v>
      </c>
      <c r="O14" s="8"/>
    </row>
    <row r="15" spans="1:15" s="6" customFormat="1" ht="15" customHeight="1">
      <c r="B15" s="84" t="s">
        <v>11</v>
      </c>
      <c r="C15" s="12" t="s">
        <v>5</v>
      </c>
      <c r="D15" s="33" t="s">
        <v>13</v>
      </c>
      <c r="E15" s="34">
        <f>E14*8</f>
        <v>6864</v>
      </c>
      <c r="F15" s="35" t="s">
        <v>14</v>
      </c>
      <c r="G15" s="36" t="s">
        <v>13</v>
      </c>
      <c r="H15" s="34">
        <f>H14*8</f>
        <v>6496</v>
      </c>
      <c r="I15" s="35" t="s">
        <v>14</v>
      </c>
      <c r="J15" s="36" t="s">
        <v>13</v>
      </c>
      <c r="K15" s="34">
        <f>K14*8</f>
        <v>-40</v>
      </c>
      <c r="L15" s="37" t="s">
        <v>14</v>
      </c>
      <c r="M15" s="38" t="s">
        <v>13</v>
      </c>
      <c r="N15" s="39">
        <f t="shared" si="0"/>
        <v>6456</v>
      </c>
      <c r="O15" s="85" t="s">
        <v>14</v>
      </c>
    </row>
    <row r="16" spans="1:15" s="6" customFormat="1" ht="15" customHeight="1">
      <c r="B16" s="94" t="s">
        <v>12</v>
      </c>
      <c r="C16" s="11" t="s">
        <v>3</v>
      </c>
      <c r="D16" s="10"/>
      <c r="E16" s="8">
        <f>SUM(E8,E10,E12,E14)</f>
        <v>14005</v>
      </c>
      <c r="F16" s="28"/>
      <c r="G16" s="8"/>
      <c r="H16" s="8">
        <f>SUM(H8,H10,H12,H14)</f>
        <v>11565</v>
      </c>
      <c r="I16" s="28"/>
      <c r="J16" s="8"/>
      <c r="K16" s="17">
        <f>SUM(K8,K10,K12,K14)</f>
        <v>5</v>
      </c>
      <c r="L16" s="28"/>
      <c r="M16" s="8"/>
      <c r="N16" s="8">
        <f t="shared" si="0"/>
        <v>11570</v>
      </c>
      <c r="O16" s="8"/>
    </row>
    <row r="17" spans="2:15" ht="15" customHeight="1">
      <c r="B17" s="95"/>
      <c r="C17" s="23" t="s">
        <v>5</v>
      </c>
      <c r="D17" s="41" t="s">
        <v>13</v>
      </c>
      <c r="E17" s="39">
        <f>SUM(E9,E11,E13,E15)</f>
        <v>50742</v>
      </c>
      <c r="F17" s="37" t="s">
        <v>14</v>
      </c>
      <c r="G17" s="38" t="s">
        <v>13</v>
      </c>
      <c r="H17" s="39">
        <f>SUM(H9,H11,H13,H15)</f>
        <v>44452</v>
      </c>
      <c r="I17" s="37" t="s">
        <v>14</v>
      </c>
      <c r="J17" s="38" t="s">
        <v>13</v>
      </c>
      <c r="K17" s="42">
        <f>SUM(K9,K11,K13,K15)</f>
        <v>-90</v>
      </c>
      <c r="L17" s="37" t="s">
        <v>14</v>
      </c>
      <c r="M17" s="38" t="s">
        <v>13</v>
      </c>
      <c r="N17" s="39">
        <f t="shared" si="0"/>
        <v>44362</v>
      </c>
      <c r="O17" s="86" t="s">
        <v>14</v>
      </c>
    </row>
    <row r="18" spans="2:15" ht="15" customHeight="1">
      <c r="B18" s="96" t="s">
        <v>17</v>
      </c>
      <c r="C18" s="94"/>
      <c r="D18" s="24"/>
      <c r="E18" s="7" t="s">
        <v>27</v>
      </c>
      <c r="F18" s="29"/>
      <c r="G18" s="25"/>
      <c r="H18" s="25" t="s">
        <v>28</v>
      </c>
      <c r="I18" s="30"/>
      <c r="J18" s="25"/>
      <c r="K18" s="25" t="s">
        <v>27</v>
      </c>
      <c r="L18" s="30"/>
      <c r="M18" s="25"/>
      <c r="N18" s="25" t="s">
        <v>30</v>
      </c>
      <c r="O18" s="75"/>
    </row>
    <row r="19" spans="2:15" ht="15" customHeight="1" thickBot="1">
      <c r="B19" s="97" t="s">
        <v>31</v>
      </c>
      <c r="C19" s="98"/>
      <c r="D19" s="50"/>
      <c r="E19" s="51" t="s">
        <v>27</v>
      </c>
      <c r="F19" s="52"/>
      <c r="G19" s="53"/>
      <c r="H19" s="53">
        <f>H17/E17*100</f>
        <v>87.603957274053059</v>
      </c>
      <c r="I19" s="54"/>
      <c r="J19" s="53"/>
      <c r="K19" s="55" t="s">
        <v>66</v>
      </c>
      <c r="L19" s="54"/>
      <c r="M19" s="53"/>
      <c r="N19" s="53">
        <f>N17/E17*100</f>
        <v>87.426589413109454</v>
      </c>
      <c r="O19" s="87"/>
    </row>
    <row r="20" spans="2:15" ht="2.25" customHeight="1">
      <c r="B20" s="43"/>
      <c r="C20" s="43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2:15">
      <c r="B21" s="3" t="s">
        <v>88</v>
      </c>
    </row>
    <row r="24" spans="2:15"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</row>
    <row r="25" spans="2:15"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</row>
    <row r="27" spans="2:15"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</row>
    <row r="28" spans="2:15"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</row>
  </sheetData>
  <mergeCells count="12">
    <mergeCell ref="B27:N28"/>
    <mergeCell ref="B1:O1"/>
    <mergeCell ref="B5:C7"/>
    <mergeCell ref="D5:F7"/>
    <mergeCell ref="G5:O6"/>
    <mergeCell ref="G7:I7"/>
    <mergeCell ref="J7:L7"/>
    <mergeCell ref="M7:O7"/>
    <mergeCell ref="B16:B17"/>
    <mergeCell ref="B18:C18"/>
    <mergeCell ref="B19:C19"/>
    <mergeCell ref="B24:O25"/>
  </mergeCells>
  <phoneticPr fontId="10"/>
  <pageMargins left="0.5" right="0.5" top="0.5" bottom="0.5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O28"/>
  <sheetViews>
    <sheetView showGridLines="0" defaultGridColor="0" colorId="22" workbookViewId="0"/>
  </sheetViews>
  <sheetFormatPr defaultColWidth="8.59765625" defaultRowHeight="13.2"/>
  <cols>
    <col min="1" max="1" width="1.59765625" style="1" customWidth="1"/>
    <col min="2" max="2" width="11.59765625" style="1" customWidth="1"/>
    <col min="3" max="3" width="6.59765625" style="1" customWidth="1"/>
    <col min="4" max="4" width="2.09765625" style="4" bestFit="1" customWidth="1"/>
    <col min="5" max="5" width="10.59765625" style="4" customWidth="1"/>
    <col min="6" max="7" width="2.09765625" style="4" bestFit="1" customWidth="1"/>
    <col min="8" max="8" width="10.59765625" style="4" customWidth="1"/>
    <col min="9" max="10" width="2.09765625" style="4" bestFit="1" customWidth="1"/>
    <col min="11" max="11" width="10.59765625" style="4" customWidth="1"/>
    <col min="12" max="13" width="2.09765625" style="4" bestFit="1" customWidth="1"/>
    <col min="14" max="14" width="10.59765625" style="4" customWidth="1"/>
    <col min="15" max="15" width="2.09765625" style="4" bestFit="1" customWidth="1"/>
    <col min="16" max="16384" width="8.59765625" style="1"/>
  </cols>
  <sheetData>
    <row r="1" spans="1:15" ht="23.4">
      <c r="A1" s="1" t="s">
        <v>0</v>
      </c>
      <c r="B1" s="100" t="s">
        <v>87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</row>
    <row r="2" spans="1:15" ht="5.0999999999999996" customHeight="1"/>
    <row r="3" spans="1:15" ht="13.5" customHeight="1">
      <c r="H3" s="6"/>
      <c r="I3" s="6"/>
      <c r="J3" s="6"/>
      <c r="K3" s="6"/>
      <c r="L3" s="6"/>
      <c r="M3" s="6"/>
      <c r="N3" s="6"/>
      <c r="O3" s="7" t="s">
        <v>84</v>
      </c>
    </row>
    <row r="4" spans="1:15" ht="2.25" customHeight="1" thickBot="1">
      <c r="B4" s="43"/>
      <c r="C4" s="43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ht="14.1" customHeight="1">
      <c r="B5" s="110" t="s">
        <v>16</v>
      </c>
      <c r="C5" s="111"/>
      <c r="D5" s="115" t="s">
        <v>15</v>
      </c>
      <c r="E5" s="116"/>
      <c r="F5" s="117"/>
      <c r="G5" s="124" t="s">
        <v>19</v>
      </c>
      <c r="H5" s="125"/>
      <c r="I5" s="125"/>
      <c r="J5" s="125"/>
      <c r="K5" s="125"/>
      <c r="L5" s="125"/>
      <c r="M5" s="125"/>
      <c r="N5" s="125"/>
      <c r="O5" s="125"/>
    </row>
    <row r="6" spans="1:15" ht="14.1" customHeight="1">
      <c r="B6" s="112"/>
      <c r="C6" s="113"/>
      <c r="D6" s="118"/>
      <c r="E6" s="119"/>
      <c r="F6" s="120"/>
      <c r="G6" s="126"/>
      <c r="H6" s="127"/>
      <c r="I6" s="127"/>
      <c r="J6" s="127"/>
      <c r="K6" s="127"/>
      <c r="L6" s="127"/>
      <c r="M6" s="127"/>
      <c r="N6" s="127"/>
      <c r="O6" s="127"/>
    </row>
    <row r="7" spans="1:15" ht="27" customHeight="1">
      <c r="B7" s="114"/>
      <c r="C7" s="95"/>
      <c r="D7" s="121"/>
      <c r="E7" s="122"/>
      <c r="F7" s="123"/>
      <c r="G7" s="103" t="s">
        <v>85</v>
      </c>
      <c r="H7" s="104"/>
      <c r="I7" s="105"/>
      <c r="J7" s="107" t="s">
        <v>86</v>
      </c>
      <c r="K7" s="108"/>
      <c r="L7" s="109"/>
      <c r="M7" s="104" t="s">
        <v>67</v>
      </c>
      <c r="N7" s="104"/>
      <c r="O7" s="104"/>
    </row>
    <row r="8" spans="1:15" s="6" customFormat="1" ht="15" customHeight="1">
      <c r="B8" s="10" t="s">
        <v>2</v>
      </c>
      <c r="C8" s="11" t="s">
        <v>3</v>
      </c>
      <c r="D8" s="10"/>
      <c r="E8" s="20">
        <v>6031</v>
      </c>
      <c r="F8" s="26"/>
      <c r="G8" s="20"/>
      <c r="H8" s="20">
        <v>4068</v>
      </c>
      <c r="I8" s="26"/>
      <c r="J8" s="20"/>
      <c r="K8" s="20">
        <v>39</v>
      </c>
      <c r="L8" s="31"/>
      <c r="M8" s="8"/>
      <c r="N8" s="8">
        <f>H8+K8</f>
        <v>4107</v>
      </c>
      <c r="O8" s="8"/>
    </row>
    <row r="9" spans="1:15" s="6" customFormat="1" ht="15" customHeight="1">
      <c r="B9" s="84" t="s">
        <v>4</v>
      </c>
      <c r="C9" s="12" t="s">
        <v>5</v>
      </c>
      <c r="D9" s="33" t="s">
        <v>13</v>
      </c>
      <c r="E9" s="34">
        <f>E8*2</f>
        <v>12062</v>
      </c>
      <c r="F9" s="35" t="s">
        <v>14</v>
      </c>
      <c r="G9" s="36" t="s">
        <v>13</v>
      </c>
      <c r="H9" s="34">
        <f>H8*2</f>
        <v>8136</v>
      </c>
      <c r="I9" s="35" t="s">
        <v>14</v>
      </c>
      <c r="J9" s="36" t="s">
        <v>13</v>
      </c>
      <c r="K9" s="34">
        <f>K8*2</f>
        <v>78</v>
      </c>
      <c r="L9" s="37" t="s">
        <v>14</v>
      </c>
      <c r="M9" s="38" t="s">
        <v>13</v>
      </c>
      <c r="N9" s="39">
        <f>H9+K9</f>
        <v>8214</v>
      </c>
      <c r="O9" s="85" t="s">
        <v>14</v>
      </c>
    </row>
    <row r="10" spans="1:15" s="6" customFormat="1" ht="15" customHeight="1">
      <c r="B10" s="10" t="s">
        <v>6</v>
      </c>
      <c r="C10" s="11" t="s">
        <v>3</v>
      </c>
      <c r="D10" s="10"/>
      <c r="E10" s="20">
        <v>5440</v>
      </c>
      <c r="F10" s="27"/>
      <c r="G10" s="20"/>
      <c r="H10" s="20">
        <v>5089</v>
      </c>
      <c r="I10" s="27"/>
      <c r="J10" s="20"/>
      <c r="K10" s="21">
        <v>-22</v>
      </c>
      <c r="L10" s="28"/>
      <c r="M10" s="8"/>
      <c r="N10" s="8">
        <f t="shared" ref="N10:N17" si="0">H10+K10</f>
        <v>5067</v>
      </c>
      <c r="O10" s="8"/>
    </row>
    <row r="11" spans="1:15" s="6" customFormat="1" ht="15" customHeight="1">
      <c r="B11" s="84" t="s">
        <v>7</v>
      </c>
      <c r="C11" s="12" t="s">
        <v>5</v>
      </c>
      <c r="D11" s="33" t="s">
        <v>13</v>
      </c>
      <c r="E11" s="34">
        <f>E10*4</f>
        <v>21760</v>
      </c>
      <c r="F11" s="35" t="s">
        <v>14</v>
      </c>
      <c r="G11" s="36" t="s">
        <v>13</v>
      </c>
      <c r="H11" s="34">
        <f>H10*4</f>
        <v>20356</v>
      </c>
      <c r="I11" s="35" t="s">
        <v>14</v>
      </c>
      <c r="J11" s="36" t="s">
        <v>13</v>
      </c>
      <c r="K11" s="40">
        <f>K10*4</f>
        <v>-88</v>
      </c>
      <c r="L11" s="37" t="s">
        <v>14</v>
      </c>
      <c r="M11" s="38" t="s">
        <v>13</v>
      </c>
      <c r="N11" s="39">
        <f t="shared" si="0"/>
        <v>20268</v>
      </c>
      <c r="O11" s="85" t="s">
        <v>14</v>
      </c>
    </row>
    <row r="12" spans="1:15" s="6" customFormat="1" ht="15" customHeight="1">
      <c r="B12" s="10" t="s">
        <v>8</v>
      </c>
      <c r="C12" s="11" t="s">
        <v>3</v>
      </c>
      <c r="D12" s="10"/>
      <c r="E12" s="20">
        <v>1676</v>
      </c>
      <c r="F12" s="27"/>
      <c r="G12" s="20"/>
      <c r="H12" s="20">
        <v>1580</v>
      </c>
      <c r="I12" s="27"/>
      <c r="J12" s="20"/>
      <c r="K12" s="21">
        <v>-1</v>
      </c>
      <c r="L12" s="32"/>
      <c r="M12" s="9"/>
      <c r="N12" s="8">
        <f t="shared" si="0"/>
        <v>1579</v>
      </c>
      <c r="O12" s="8"/>
    </row>
    <row r="13" spans="1:15" s="6" customFormat="1" ht="15" customHeight="1">
      <c r="B13" s="84" t="s">
        <v>9</v>
      </c>
      <c r="C13" s="12" t="s">
        <v>5</v>
      </c>
      <c r="D13" s="33" t="s">
        <v>13</v>
      </c>
      <c r="E13" s="34">
        <f>E12*6</f>
        <v>10056</v>
      </c>
      <c r="F13" s="35" t="s">
        <v>14</v>
      </c>
      <c r="G13" s="36" t="s">
        <v>13</v>
      </c>
      <c r="H13" s="34">
        <f>H12*6</f>
        <v>9480</v>
      </c>
      <c r="I13" s="35" t="s">
        <v>14</v>
      </c>
      <c r="J13" s="36" t="s">
        <v>13</v>
      </c>
      <c r="K13" s="34">
        <f>K12*6</f>
        <v>-6</v>
      </c>
      <c r="L13" s="37" t="s">
        <v>14</v>
      </c>
      <c r="M13" s="38" t="s">
        <v>13</v>
      </c>
      <c r="N13" s="39">
        <f t="shared" si="0"/>
        <v>9474</v>
      </c>
      <c r="O13" s="85" t="s">
        <v>14</v>
      </c>
    </row>
    <row r="14" spans="1:15" s="6" customFormat="1" ht="15" customHeight="1">
      <c r="B14" s="10" t="s">
        <v>10</v>
      </c>
      <c r="C14" s="11" t="s">
        <v>3</v>
      </c>
      <c r="D14" s="10"/>
      <c r="E14" s="20">
        <v>858</v>
      </c>
      <c r="F14" s="27"/>
      <c r="G14" s="20"/>
      <c r="H14" s="20">
        <v>816</v>
      </c>
      <c r="I14" s="27"/>
      <c r="J14" s="20"/>
      <c r="K14" s="22">
        <v>-4</v>
      </c>
      <c r="L14" s="28"/>
      <c r="M14" s="8"/>
      <c r="N14" s="8">
        <f t="shared" si="0"/>
        <v>812</v>
      </c>
      <c r="O14" s="8"/>
    </row>
    <row r="15" spans="1:15" s="6" customFormat="1" ht="15" customHeight="1">
      <c r="B15" s="84" t="s">
        <v>11</v>
      </c>
      <c r="C15" s="12" t="s">
        <v>5</v>
      </c>
      <c r="D15" s="33" t="s">
        <v>13</v>
      </c>
      <c r="E15" s="34">
        <f>E14*8</f>
        <v>6864</v>
      </c>
      <c r="F15" s="35" t="s">
        <v>14</v>
      </c>
      <c r="G15" s="36" t="s">
        <v>13</v>
      </c>
      <c r="H15" s="34">
        <f>H14*8</f>
        <v>6528</v>
      </c>
      <c r="I15" s="35" t="s">
        <v>14</v>
      </c>
      <c r="J15" s="36" t="s">
        <v>13</v>
      </c>
      <c r="K15" s="34">
        <f>K14*8</f>
        <v>-32</v>
      </c>
      <c r="L15" s="37" t="s">
        <v>14</v>
      </c>
      <c r="M15" s="38" t="s">
        <v>13</v>
      </c>
      <c r="N15" s="39">
        <f t="shared" si="0"/>
        <v>6496</v>
      </c>
      <c r="O15" s="85" t="s">
        <v>14</v>
      </c>
    </row>
    <row r="16" spans="1:15" s="6" customFormat="1" ht="15" customHeight="1">
      <c r="B16" s="94" t="s">
        <v>12</v>
      </c>
      <c r="C16" s="11" t="s">
        <v>3</v>
      </c>
      <c r="D16" s="10"/>
      <c r="E16" s="8">
        <f>SUM(E8,E10,E12,E14)</f>
        <v>14005</v>
      </c>
      <c r="F16" s="28"/>
      <c r="G16" s="8"/>
      <c r="H16" s="8">
        <f>SUM(H8,H10,H12,H14)</f>
        <v>11553</v>
      </c>
      <c r="I16" s="28"/>
      <c r="J16" s="8"/>
      <c r="K16" s="17">
        <f>SUM(K8,K10,K12,K14)</f>
        <v>12</v>
      </c>
      <c r="L16" s="28"/>
      <c r="M16" s="8"/>
      <c r="N16" s="8">
        <f t="shared" si="0"/>
        <v>11565</v>
      </c>
      <c r="O16" s="8"/>
    </row>
    <row r="17" spans="2:15" ht="15" customHeight="1">
      <c r="B17" s="95"/>
      <c r="C17" s="23" t="s">
        <v>5</v>
      </c>
      <c r="D17" s="41" t="s">
        <v>13</v>
      </c>
      <c r="E17" s="39">
        <f>SUM(E9,E11,E13,E15)</f>
        <v>50742</v>
      </c>
      <c r="F17" s="37" t="s">
        <v>14</v>
      </c>
      <c r="G17" s="38" t="s">
        <v>13</v>
      </c>
      <c r="H17" s="39">
        <f>SUM(H9,H11,H13,H15)</f>
        <v>44500</v>
      </c>
      <c r="I17" s="37" t="s">
        <v>14</v>
      </c>
      <c r="J17" s="38" t="s">
        <v>13</v>
      </c>
      <c r="K17" s="42">
        <f>SUM(K9,K11,K13,K15)</f>
        <v>-48</v>
      </c>
      <c r="L17" s="37" t="s">
        <v>14</v>
      </c>
      <c r="M17" s="38" t="s">
        <v>13</v>
      </c>
      <c r="N17" s="39">
        <f t="shared" si="0"/>
        <v>44452</v>
      </c>
      <c r="O17" s="86" t="s">
        <v>14</v>
      </c>
    </row>
    <row r="18" spans="2:15" ht="15" customHeight="1">
      <c r="B18" s="96" t="s">
        <v>17</v>
      </c>
      <c r="C18" s="94"/>
      <c r="D18" s="24"/>
      <c r="E18" s="7" t="s">
        <v>27</v>
      </c>
      <c r="F18" s="29"/>
      <c r="G18" s="25"/>
      <c r="H18" s="25" t="s">
        <v>28</v>
      </c>
      <c r="I18" s="30"/>
      <c r="J18" s="25"/>
      <c r="K18" s="25" t="s">
        <v>27</v>
      </c>
      <c r="L18" s="30"/>
      <c r="M18" s="25"/>
      <c r="N18" s="25" t="s">
        <v>30</v>
      </c>
      <c r="O18" s="75"/>
    </row>
    <row r="19" spans="2:15" ht="15" customHeight="1" thickBot="1">
      <c r="B19" s="97" t="s">
        <v>31</v>
      </c>
      <c r="C19" s="98"/>
      <c r="D19" s="50"/>
      <c r="E19" s="51" t="s">
        <v>27</v>
      </c>
      <c r="F19" s="52"/>
      <c r="G19" s="53"/>
      <c r="H19" s="53">
        <f>H17/E17*100</f>
        <v>87.698553466556305</v>
      </c>
      <c r="I19" s="54"/>
      <c r="J19" s="53"/>
      <c r="K19" s="55" t="s">
        <v>66</v>
      </c>
      <c r="L19" s="54"/>
      <c r="M19" s="53"/>
      <c r="N19" s="53">
        <f>N17/E17*100</f>
        <v>87.603957274053059</v>
      </c>
      <c r="O19" s="87"/>
    </row>
    <row r="20" spans="2:15" ht="2.25" customHeight="1">
      <c r="B20" s="43"/>
      <c r="C20" s="43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2:15">
      <c r="B21" s="3" t="s">
        <v>88</v>
      </c>
    </row>
    <row r="24" spans="2:15"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</row>
    <row r="25" spans="2:15"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</row>
    <row r="27" spans="2:15"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</row>
    <row r="28" spans="2:15"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</row>
  </sheetData>
  <mergeCells count="12">
    <mergeCell ref="B16:B17"/>
    <mergeCell ref="B18:C18"/>
    <mergeCell ref="B19:C19"/>
    <mergeCell ref="B24:O25"/>
    <mergeCell ref="B27:N28"/>
    <mergeCell ref="B1:O1"/>
    <mergeCell ref="B5:C7"/>
    <mergeCell ref="D5:F7"/>
    <mergeCell ref="G5:O6"/>
    <mergeCell ref="G7:I7"/>
    <mergeCell ref="J7:L7"/>
    <mergeCell ref="M7:O7"/>
  </mergeCells>
  <phoneticPr fontId="10"/>
  <pageMargins left="0.5" right="0.5" top="0.5" bottom="0.5" header="0.51200000000000001" footer="0.5120000000000000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O28"/>
  <sheetViews>
    <sheetView showGridLines="0" defaultGridColor="0" colorId="22" workbookViewId="0">
      <pane xSplit="3" ySplit="7" topLeftCell="D11" activePane="bottomRight" state="frozen"/>
      <selection pane="topRight" activeCell="D1" sqref="D1"/>
      <selection pane="bottomLeft" activeCell="A8" sqref="A8"/>
      <selection pane="bottomRight"/>
    </sheetView>
  </sheetViews>
  <sheetFormatPr defaultColWidth="8.59765625" defaultRowHeight="13.2"/>
  <cols>
    <col min="1" max="1" width="1.59765625" style="4" customWidth="1"/>
    <col min="2" max="2" width="11.59765625" style="4" customWidth="1"/>
    <col min="3" max="3" width="6.59765625" style="4" customWidth="1"/>
    <col min="4" max="4" width="2.09765625" style="4" bestFit="1" customWidth="1"/>
    <col min="5" max="5" width="10.59765625" style="4" customWidth="1"/>
    <col min="6" max="7" width="2.09765625" style="4" bestFit="1" customWidth="1"/>
    <col min="8" max="8" width="10.59765625" style="4" customWidth="1"/>
    <col min="9" max="10" width="2.09765625" style="4" bestFit="1" customWidth="1"/>
    <col min="11" max="11" width="10.59765625" style="4" customWidth="1"/>
    <col min="12" max="13" width="2.09765625" style="4" bestFit="1" customWidth="1"/>
    <col min="14" max="14" width="10.59765625" style="4" customWidth="1"/>
    <col min="15" max="15" width="2.09765625" style="4" bestFit="1" customWidth="1"/>
    <col min="16" max="16384" width="8.59765625" style="4"/>
  </cols>
  <sheetData>
    <row r="1" spans="1:15" ht="23.4">
      <c r="A1" s="4" t="s">
        <v>0</v>
      </c>
      <c r="B1" s="131" t="s">
        <v>26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</row>
    <row r="2" spans="1:15" ht="5.0999999999999996" customHeight="1"/>
    <row r="3" spans="1:15" ht="13.5" customHeight="1">
      <c r="O3" s="66" t="s">
        <v>81</v>
      </c>
    </row>
    <row r="4" spans="1:15" ht="4.5" customHeight="1" thickBot="1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ht="14.1" customHeight="1">
      <c r="B5" s="132" t="s">
        <v>16</v>
      </c>
      <c r="C5" s="133"/>
      <c r="D5" s="115" t="s">
        <v>15</v>
      </c>
      <c r="E5" s="116"/>
      <c r="F5" s="117"/>
      <c r="G5" s="124" t="s">
        <v>19</v>
      </c>
      <c r="H5" s="125"/>
      <c r="I5" s="125"/>
      <c r="J5" s="125"/>
      <c r="K5" s="125"/>
      <c r="L5" s="125"/>
      <c r="M5" s="125"/>
      <c r="N5" s="125"/>
      <c r="O5" s="138"/>
    </row>
    <row r="6" spans="1:15" ht="14.1" customHeight="1">
      <c r="B6" s="134"/>
      <c r="C6" s="135"/>
      <c r="D6" s="118"/>
      <c r="E6" s="119"/>
      <c r="F6" s="120"/>
      <c r="G6" s="126"/>
      <c r="H6" s="127"/>
      <c r="I6" s="127"/>
      <c r="J6" s="127"/>
      <c r="K6" s="127"/>
      <c r="L6" s="127"/>
      <c r="M6" s="127"/>
      <c r="N6" s="127"/>
      <c r="O6" s="139"/>
    </row>
    <row r="7" spans="1:15" ht="27" customHeight="1">
      <c r="B7" s="136"/>
      <c r="C7" s="137"/>
      <c r="D7" s="121"/>
      <c r="E7" s="122"/>
      <c r="F7" s="123"/>
      <c r="G7" s="103" t="s">
        <v>83</v>
      </c>
      <c r="H7" s="104"/>
      <c r="I7" s="105"/>
      <c r="J7" s="103" t="s">
        <v>82</v>
      </c>
      <c r="K7" s="104"/>
      <c r="L7" s="106"/>
      <c r="M7" s="104" t="s">
        <v>67</v>
      </c>
      <c r="N7" s="104"/>
      <c r="O7" s="140"/>
    </row>
    <row r="8" spans="1:15" ht="15" customHeight="1">
      <c r="B8" s="82" t="s">
        <v>2</v>
      </c>
      <c r="C8" s="68" t="s">
        <v>3</v>
      </c>
      <c r="D8" s="69"/>
      <c r="E8" s="20">
        <v>6031</v>
      </c>
      <c r="F8" s="26"/>
      <c r="G8" s="20"/>
      <c r="H8" s="20">
        <v>4025</v>
      </c>
      <c r="I8" s="26"/>
      <c r="J8" s="20"/>
      <c r="K8" s="20">
        <v>43</v>
      </c>
      <c r="L8" s="26"/>
      <c r="M8" s="20"/>
      <c r="N8" s="20">
        <f>H8+K8</f>
        <v>4068</v>
      </c>
      <c r="O8" s="70"/>
    </row>
    <row r="9" spans="1:15" ht="15" customHeight="1">
      <c r="B9" s="83" t="s">
        <v>4</v>
      </c>
      <c r="C9" s="72" t="s">
        <v>5</v>
      </c>
      <c r="D9" s="41" t="s">
        <v>13</v>
      </c>
      <c r="E9" s="34">
        <f>E8*2</f>
        <v>12062</v>
      </c>
      <c r="F9" s="35" t="s">
        <v>14</v>
      </c>
      <c r="G9" s="36" t="s">
        <v>13</v>
      </c>
      <c r="H9" s="34">
        <f>H8*2</f>
        <v>8050</v>
      </c>
      <c r="I9" s="35" t="s">
        <v>14</v>
      </c>
      <c r="J9" s="36" t="s">
        <v>13</v>
      </c>
      <c r="K9" s="34">
        <f>K8*2</f>
        <v>86</v>
      </c>
      <c r="L9" s="35" t="s">
        <v>14</v>
      </c>
      <c r="M9" s="36" t="s">
        <v>13</v>
      </c>
      <c r="N9" s="34">
        <f>H9+K9</f>
        <v>8136</v>
      </c>
      <c r="O9" s="48" t="s">
        <v>14</v>
      </c>
    </row>
    <row r="10" spans="1:15" ht="15" customHeight="1">
      <c r="B10" s="82" t="s">
        <v>6</v>
      </c>
      <c r="C10" s="68" t="s">
        <v>3</v>
      </c>
      <c r="D10" s="69"/>
      <c r="E10" s="20">
        <v>5440</v>
      </c>
      <c r="F10" s="27"/>
      <c r="G10" s="20"/>
      <c r="H10" s="20">
        <v>5099</v>
      </c>
      <c r="I10" s="27"/>
      <c r="J10" s="20"/>
      <c r="K10" s="21">
        <v>-10</v>
      </c>
      <c r="L10" s="27"/>
      <c r="M10" s="20"/>
      <c r="N10" s="20">
        <f t="shared" ref="N10:N17" si="0">H10+K10</f>
        <v>5089</v>
      </c>
      <c r="O10" s="70"/>
    </row>
    <row r="11" spans="1:15" ht="15" customHeight="1">
      <c r="B11" s="83" t="s">
        <v>7</v>
      </c>
      <c r="C11" s="72" t="s">
        <v>5</v>
      </c>
      <c r="D11" s="41" t="s">
        <v>13</v>
      </c>
      <c r="E11" s="34">
        <f>E10*4</f>
        <v>21760</v>
      </c>
      <c r="F11" s="35" t="s">
        <v>14</v>
      </c>
      <c r="G11" s="36" t="s">
        <v>13</v>
      </c>
      <c r="H11" s="34">
        <f>H10*4</f>
        <v>20396</v>
      </c>
      <c r="I11" s="35" t="s">
        <v>14</v>
      </c>
      <c r="J11" s="36" t="s">
        <v>13</v>
      </c>
      <c r="K11" s="40">
        <f>K10*4</f>
        <v>-40</v>
      </c>
      <c r="L11" s="35" t="s">
        <v>14</v>
      </c>
      <c r="M11" s="36" t="s">
        <v>13</v>
      </c>
      <c r="N11" s="34">
        <f t="shared" si="0"/>
        <v>20356</v>
      </c>
      <c r="O11" s="48" t="s">
        <v>14</v>
      </c>
    </row>
    <row r="12" spans="1:15" ht="15" customHeight="1">
      <c r="B12" s="82" t="s">
        <v>8</v>
      </c>
      <c r="C12" s="68" t="s">
        <v>3</v>
      </c>
      <c r="D12" s="69"/>
      <c r="E12" s="20">
        <v>1676</v>
      </c>
      <c r="F12" s="27"/>
      <c r="G12" s="20"/>
      <c r="H12" s="20">
        <v>1585</v>
      </c>
      <c r="I12" s="27"/>
      <c r="J12" s="20"/>
      <c r="K12" s="21">
        <v>-5</v>
      </c>
      <c r="L12" s="73"/>
      <c r="M12" s="21"/>
      <c r="N12" s="20">
        <f t="shared" si="0"/>
        <v>1580</v>
      </c>
      <c r="O12" s="70"/>
    </row>
    <row r="13" spans="1:15" ht="15" customHeight="1">
      <c r="B13" s="83" t="s">
        <v>9</v>
      </c>
      <c r="C13" s="72" t="s">
        <v>5</v>
      </c>
      <c r="D13" s="41" t="s">
        <v>13</v>
      </c>
      <c r="E13" s="34">
        <f>E12*6</f>
        <v>10056</v>
      </c>
      <c r="F13" s="35" t="s">
        <v>14</v>
      </c>
      <c r="G13" s="36" t="s">
        <v>13</v>
      </c>
      <c r="H13" s="34">
        <f>H12*6</f>
        <v>9510</v>
      </c>
      <c r="I13" s="35" t="s">
        <v>14</v>
      </c>
      <c r="J13" s="36" t="s">
        <v>13</v>
      </c>
      <c r="K13" s="34">
        <f>K12*6</f>
        <v>-30</v>
      </c>
      <c r="L13" s="35" t="s">
        <v>14</v>
      </c>
      <c r="M13" s="36" t="s">
        <v>13</v>
      </c>
      <c r="N13" s="34">
        <f t="shared" si="0"/>
        <v>9480</v>
      </c>
      <c r="O13" s="48" t="s">
        <v>14</v>
      </c>
    </row>
    <row r="14" spans="1:15" ht="15" customHeight="1">
      <c r="B14" s="82" t="s">
        <v>10</v>
      </c>
      <c r="C14" s="68" t="s">
        <v>3</v>
      </c>
      <c r="D14" s="69"/>
      <c r="E14" s="20">
        <v>858</v>
      </c>
      <c r="F14" s="27"/>
      <c r="G14" s="20"/>
      <c r="H14" s="20">
        <v>815</v>
      </c>
      <c r="I14" s="27"/>
      <c r="J14" s="20"/>
      <c r="K14" s="22">
        <v>1</v>
      </c>
      <c r="L14" s="27"/>
      <c r="M14" s="20"/>
      <c r="N14" s="20">
        <f t="shared" si="0"/>
        <v>816</v>
      </c>
      <c r="O14" s="70"/>
    </row>
    <row r="15" spans="1:15" ht="15" customHeight="1">
      <c r="B15" s="83" t="s">
        <v>11</v>
      </c>
      <c r="C15" s="72" t="s">
        <v>5</v>
      </c>
      <c r="D15" s="41" t="s">
        <v>13</v>
      </c>
      <c r="E15" s="34">
        <f>E14*8</f>
        <v>6864</v>
      </c>
      <c r="F15" s="35" t="s">
        <v>14</v>
      </c>
      <c r="G15" s="36" t="s">
        <v>13</v>
      </c>
      <c r="H15" s="34">
        <f>H14*8</f>
        <v>6520</v>
      </c>
      <c r="I15" s="35" t="s">
        <v>14</v>
      </c>
      <c r="J15" s="36" t="s">
        <v>13</v>
      </c>
      <c r="K15" s="34">
        <f>K14*8</f>
        <v>8</v>
      </c>
      <c r="L15" s="35" t="s">
        <v>14</v>
      </c>
      <c r="M15" s="36" t="s">
        <v>13</v>
      </c>
      <c r="N15" s="34">
        <f t="shared" si="0"/>
        <v>6528</v>
      </c>
      <c r="O15" s="48" t="s">
        <v>14</v>
      </c>
    </row>
    <row r="16" spans="1:15" ht="15" customHeight="1">
      <c r="B16" s="141" t="s">
        <v>12</v>
      </c>
      <c r="C16" s="68" t="s">
        <v>3</v>
      </c>
      <c r="D16" s="69"/>
      <c r="E16" s="20">
        <f>SUM(E8,E10,E12,E14)</f>
        <v>14005</v>
      </c>
      <c r="F16" s="27"/>
      <c r="G16" s="20"/>
      <c r="H16" s="20">
        <f>SUM(H8,H10,H12,H14)</f>
        <v>11524</v>
      </c>
      <c r="I16" s="27"/>
      <c r="J16" s="20"/>
      <c r="K16" s="20">
        <f>SUM(K8,K10,K12,K14)</f>
        <v>29</v>
      </c>
      <c r="L16" s="27"/>
      <c r="M16" s="20"/>
      <c r="N16" s="20">
        <f t="shared" si="0"/>
        <v>11553</v>
      </c>
      <c r="O16" s="70"/>
    </row>
    <row r="17" spans="2:15" ht="15" customHeight="1">
      <c r="B17" s="142"/>
      <c r="C17" s="72" t="s">
        <v>5</v>
      </c>
      <c r="D17" s="41" t="s">
        <v>13</v>
      </c>
      <c r="E17" s="34">
        <f>SUM(E9,E11,E13,E15)</f>
        <v>50742</v>
      </c>
      <c r="F17" s="35" t="s">
        <v>14</v>
      </c>
      <c r="G17" s="36" t="s">
        <v>13</v>
      </c>
      <c r="H17" s="34">
        <f>SUM(H9,H11,H13,H15)</f>
        <v>44476</v>
      </c>
      <c r="I17" s="35" t="s">
        <v>14</v>
      </c>
      <c r="J17" s="36" t="s">
        <v>13</v>
      </c>
      <c r="K17" s="34">
        <f>SUM(K9,K11,K13,K15)</f>
        <v>24</v>
      </c>
      <c r="L17" s="35" t="s">
        <v>14</v>
      </c>
      <c r="M17" s="36" t="s">
        <v>13</v>
      </c>
      <c r="N17" s="34">
        <f t="shared" si="0"/>
        <v>44500</v>
      </c>
      <c r="O17" s="48" t="s">
        <v>14</v>
      </c>
    </row>
    <row r="18" spans="2:15" ht="15" customHeight="1">
      <c r="B18" s="143" t="s">
        <v>17</v>
      </c>
      <c r="C18" s="144"/>
      <c r="D18" s="24"/>
      <c r="E18" s="66" t="s">
        <v>27</v>
      </c>
      <c r="F18" s="74"/>
      <c r="G18" s="75"/>
      <c r="H18" s="75" t="s">
        <v>28</v>
      </c>
      <c r="I18" s="76"/>
      <c r="J18" s="75"/>
      <c r="K18" s="75" t="s">
        <v>27</v>
      </c>
      <c r="L18" s="76"/>
      <c r="M18" s="75"/>
      <c r="N18" s="75" t="s">
        <v>30</v>
      </c>
      <c r="O18" s="49"/>
    </row>
    <row r="19" spans="2:15" ht="15" customHeight="1" thickBot="1">
      <c r="B19" s="128" t="s">
        <v>31</v>
      </c>
      <c r="C19" s="129"/>
      <c r="D19" s="50"/>
      <c r="E19" s="77" t="s">
        <v>27</v>
      </c>
      <c r="F19" s="78"/>
      <c r="G19" s="79"/>
      <c r="H19" s="79">
        <f>H17/E17*100</f>
        <v>87.651255370304682</v>
      </c>
      <c r="I19" s="80"/>
      <c r="J19" s="79"/>
      <c r="K19" s="55" t="s">
        <v>66</v>
      </c>
      <c r="L19" s="80"/>
      <c r="M19" s="79"/>
      <c r="N19" s="79">
        <f>N17/E17*100</f>
        <v>87.698553466556305</v>
      </c>
      <c r="O19" s="56"/>
    </row>
    <row r="20" spans="2:15" ht="4.5" customHeight="1">
      <c r="D20" s="5"/>
    </row>
    <row r="21" spans="2:15">
      <c r="B21" s="81" t="s">
        <v>68</v>
      </c>
    </row>
    <row r="24" spans="2:15"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</row>
    <row r="25" spans="2:15"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</row>
    <row r="27" spans="2:15"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</row>
    <row r="28" spans="2:15"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</row>
  </sheetData>
  <mergeCells count="12">
    <mergeCell ref="B16:B17"/>
    <mergeCell ref="B18:C18"/>
    <mergeCell ref="B19:C19"/>
    <mergeCell ref="B24:O25"/>
    <mergeCell ref="B27:N28"/>
    <mergeCell ref="B1:O1"/>
    <mergeCell ref="B5:C7"/>
    <mergeCell ref="D5:F7"/>
    <mergeCell ref="G5:O6"/>
    <mergeCell ref="G7:I7"/>
    <mergeCell ref="J7:L7"/>
    <mergeCell ref="M7:O7"/>
  </mergeCells>
  <phoneticPr fontId="10"/>
  <pageMargins left="0.5" right="0.5" top="0.5" bottom="0.5" header="0.51200000000000001" footer="0.51200000000000001"/>
  <pageSetup paperSize="9" orientation="portrait" r:id="rId1"/>
  <headerFooter alignWithMargins="0"/>
  <ignoredErrors>
    <ignoredError sqref="H19 N19" evalErro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O28"/>
  <sheetViews>
    <sheetView showGridLines="0" defaultGridColor="0" colorId="22" workbookViewId="0">
      <pane xSplit="3" ySplit="7" topLeftCell="D8" activePane="bottomRight" state="frozen"/>
      <selection pane="topRight" activeCell="D1" sqref="D1"/>
      <selection pane="bottomLeft" activeCell="A8" sqref="A8"/>
      <selection pane="bottomRight"/>
    </sheetView>
  </sheetViews>
  <sheetFormatPr defaultColWidth="8.59765625" defaultRowHeight="13.2"/>
  <cols>
    <col min="1" max="1" width="1.59765625" style="1" customWidth="1"/>
    <col min="2" max="2" width="11.59765625" style="1" customWidth="1"/>
    <col min="3" max="3" width="6.59765625" style="1" customWidth="1"/>
    <col min="4" max="4" width="2.09765625" style="4" bestFit="1" customWidth="1"/>
    <col min="5" max="5" width="10.59765625" style="4" customWidth="1"/>
    <col min="6" max="7" width="2.09765625" style="4" bestFit="1" customWidth="1"/>
    <col min="8" max="8" width="10.59765625" style="4" customWidth="1"/>
    <col min="9" max="10" width="2.09765625" style="4" bestFit="1" customWidth="1"/>
    <col min="11" max="11" width="10.59765625" style="4" customWidth="1"/>
    <col min="12" max="13" width="2.09765625" style="4" bestFit="1" customWidth="1"/>
    <col min="14" max="14" width="10.59765625" style="4" customWidth="1"/>
    <col min="15" max="15" width="2.09765625" style="4" bestFit="1" customWidth="1"/>
    <col min="16" max="16384" width="8.59765625" style="1"/>
  </cols>
  <sheetData>
    <row r="1" spans="1:15" ht="23.4">
      <c r="A1" s="1" t="s">
        <v>0</v>
      </c>
      <c r="B1" s="100" t="s">
        <v>26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</row>
    <row r="2" spans="1:15" ht="5.0999999999999996" customHeight="1"/>
    <row r="3" spans="1:15" ht="13.5" customHeight="1">
      <c r="H3" s="6"/>
      <c r="I3" s="6"/>
      <c r="J3" s="6"/>
      <c r="K3" s="6"/>
      <c r="L3" s="6"/>
      <c r="M3" s="6"/>
      <c r="N3" s="6"/>
      <c r="O3" s="7" t="s">
        <v>80</v>
      </c>
    </row>
    <row r="4" spans="1:15" ht="4.5" customHeight="1" thickBot="1">
      <c r="B4" s="43"/>
      <c r="C4" s="43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ht="14.1" customHeight="1">
      <c r="B5" s="145" t="s">
        <v>16</v>
      </c>
      <c r="C5" s="111"/>
      <c r="D5" s="115" t="s">
        <v>15</v>
      </c>
      <c r="E5" s="116"/>
      <c r="F5" s="117"/>
      <c r="G5" s="124" t="s">
        <v>19</v>
      </c>
      <c r="H5" s="125"/>
      <c r="I5" s="125"/>
      <c r="J5" s="125"/>
      <c r="K5" s="125"/>
      <c r="L5" s="125"/>
      <c r="M5" s="125"/>
      <c r="N5" s="125"/>
      <c r="O5" s="138"/>
    </row>
    <row r="6" spans="1:15" ht="14.1" customHeight="1">
      <c r="B6" s="146"/>
      <c r="C6" s="113"/>
      <c r="D6" s="118"/>
      <c r="E6" s="119"/>
      <c r="F6" s="120"/>
      <c r="G6" s="126"/>
      <c r="H6" s="127"/>
      <c r="I6" s="127"/>
      <c r="J6" s="127"/>
      <c r="K6" s="127"/>
      <c r="L6" s="127"/>
      <c r="M6" s="127"/>
      <c r="N6" s="127"/>
      <c r="O6" s="139"/>
    </row>
    <row r="7" spans="1:15" ht="27" customHeight="1">
      <c r="B7" s="147"/>
      <c r="C7" s="95"/>
      <c r="D7" s="121"/>
      <c r="E7" s="122"/>
      <c r="F7" s="123"/>
      <c r="G7" s="103" t="s">
        <v>78</v>
      </c>
      <c r="H7" s="104"/>
      <c r="I7" s="105"/>
      <c r="J7" s="107" t="s">
        <v>79</v>
      </c>
      <c r="K7" s="108"/>
      <c r="L7" s="109"/>
      <c r="M7" s="104" t="s">
        <v>67</v>
      </c>
      <c r="N7" s="104"/>
      <c r="O7" s="140"/>
    </row>
    <row r="8" spans="1:15" s="6" customFormat="1" ht="15" customHeight="1">
      <c r="B8" s="44" t="s">
        <v>2</v>
      </c>
      <c r="C8" s="11" t="s">
        <v>3</v>
      </c>
      <c r="D8" s="10"/>
      <c r="E8" s="20">
        <v>4414</v>
      </c>
      <c r="F8" s="26"/>
      <c r="G8" s="20"/>
      <c r="H8" s="20">
        <v>4002</v>
      </c>
      <c r="I8" s="26"/>
      <c r="J8" s="20"/>
      <c r="K8" s="20">
        <v>23</v>
      </c>
      <c r="L8" s="31"/>
      <c r="M8" s="8"/>
      <c r="N8" s="8">
        <f>H8+K8</f>
        <v>4025</v>
      </c>
      <c r="O8" s="45"/>
    </row>
    <row r="9" spans="1:15" s="6" customFormat="1" ht="15" customHeight="1">
      <c r="B9" s="46" t="s">
        <v>4</v>
      </c>
      <c r="C9" s="12" t="s">
        <v>5</v>
      </c>
      <c r="D9" s="33" t="s">
        <v>13</v>
      </c>
      <c r="E9" s="34">
        <f>E8*2</f>
        <v>8828</v>
      </c>
      <c r="F9" s="35" t="s">
        <v>14</v>
      </c>
      <c r="G9" s="36" t="s">
        <v>13</v>
      </c>
      <c r="H9" s="34">
        <f>H8*2</f>
        <v>8004</v>
      </c>
      <c r="I9" s="35" t="s">
        <v>14</v>
      </c>
      <c r="J9" s="36" t="s">
        <v>13</v>
      </c>
      <c r="K9" s="34">
        <f>K8*2</f>
        <v>46</v>
      </c>
      <c r="L9" s="37" t="s">
        <v>14</v>
      </c>
      <c r="M9" s="38" t="s">
        <v>13</v>
      </c>
      <c r="N9" s="39">
        <f>H9+K9</f>
        <v>8050</v>
      </c>
      <c r="O9" s="47" t="s">
        <v>14</v>
      </c>
    </row>
    <row r="10" spans="1:15" s="6" customFormat="1" ht="15" customHeight="1">
      <c r="B10" s="44" t="s">
        <v>6</v>
      </c>
      <c r="C10" s="11" t="s">
        <v>3</v>
      </c>
      <c r="D10" s="10"/>
      <c r="E10" s="20">
        <v>5440</v>
      </c>
      <c r="F10" s="27"/>
      <c r="G10" s="20"/>
      <c r="H10" s="20">
        <v>5128</v>
      </c>
      <c r="I10" s="27"/>
      <c r="J10" s="20"/>
      <c r="K10" s="21">
        <v>-29</v>
      </c>
      <c r="L10" s="28"/>
      <c r="M10" s="8"/>
      <c r="N10" s="8">
        <f t="shared" ref="N10:N17" si="0">H10+K10</f>
        <v>5099</v>
      </c>
      <c r="O10" s="45"/>
    </row>
    <row r="11" spans="1:15" s="6" customFormat="1" ht="15" customHeight="1">
      <c r="B11" s="46" t="s">
        <v>7</v>
      </c>
      <c r="C11" s="12" t="s">
        <v>5</v>
      </c>
      <c r="D11" s="33" t="s">
        <v>13</v>
      </c>
      <c r="E11" s="34">
        <f>E10*4</f>
        <v>21760</v>
      </c>
      <c r="F11" s="35" t="s">
        <v>14</v>
      </c>
      <c r="G11" s="36" t="s">
        <v>13</v>
      </c>
      <c r="H11" s="34">
        <f>H10*4</f>
        <v>20512</v>
      </c>
      <c r="I11" s="35" t="s">
        <v>14</v>
      </c>
      <c r="J11" s="36" t="s">
        <v>13</v>
      </c>
      <c r="K11" s="40">
        <f>K10*4</f>
        <v>-116</v>
      </c>
      <c r="L11" s="37" t="s">
        <v>14</v>
      </c>
      <c r="M11" s="38" t="s">
        <v>13</v>
      </c>
      <c r="N11" s="39">
        <f t="shared" si="0"/>
        <v>20396</v>
      </c>
      <c r="O11" s="47" t="s">
        <v>14</v>
      </c>
    </row>
    <row r="12" spans="1:15" s="6" customFormat="1" ht="15" customHeight="1">
      <c r="B12" s="44" t="s">
        <v>8</v>
      </c>
      <c r="C12" s="11" t="s">
        <v>3</v>
      </c>
      <c r="D12" s="10"/>
      <c r="E12" s="20">
        <v>1676</v>
      </c>
      <c r="F12" s="27"/>
      <c r="G12" s="20"/>
      <c r="H12" s="20">
        <v>1588</v>
      </c>
      <c r="I12" s="27"/>
      <c r="J12" s="20"/>
      <c r="K12" s="21">
        <v>-3</v>
      </c>
      <c r="L12" s="32"/>
      <c r="M12" s="9"/>
      <c r="N12" s="8">
        <f t="shared" si="0"/>
        <v>1585</v>
      </c>
      <c r="O12" s="45"/>
    </row>
    <row r="13" spans="1:15" s="6" customFormat="1" ht="15" customHeight="1">
      <c r="B13" s="46" t="s">
        <v>9</v>
      </c>
      <c r="C13" s="12" t="s">
        <v>5</v>
      </c>
      <c r="D13" s="33" t="s">
        <v>13</v>
      </c>
      <c r="E13" s="34">
        <f>E12*6</f>
        <v>10056</v>
      </c>
      <c r="F13" s="35" t="s">
        <v>14</v>
      </c>
      <c r="G13" s="36" t="s">
        <v>13</v>
      </c>
      <c r="H13" s="34">
        <f>H12*6</f>
        <v>9528</v>
      </c>
      <c r="I13" s="35" t="s">
        <v>14</v>
      </c>
      <c r="J13" s="36" t="s">
        <v>13</v>
      </c>
      <c r="K13" s="34">
        <f>K12*6</f>
        <v>-18</v>
      </c>
      <c r="L13" s="37" t="s">
        <v>14</v>
      </c>
      <c r="M13" s="38" t="s">
        <v>13</v>
      </c>
      <c r="N13" s="39">
        <f t="shared" si="0"/>
        <v>9510</v>
      </c>
      <c r="O13" s="47" t="s">
        <v>14</v>
      </c>
    </row>
    <row r="14" spans="1:15" s="6" customFormat="1" ht="15" customHeight="1">
      <c r="B14" s="44" t="s">
        <v>10</v>
      </c>
      <c r="C14" s="11" t="s">
        <v>3</v>
      </c>
      <c r="D14" s="10"/>
      <c r="E14" s="20">
        <v>858</v>
      </c>
      <c r="F14" s="27"/>
      <c r="G14" s="20"/>
      <c r="H14" s="20">
        <v>815</v>
      </c>
      <c r="I14" s="27"/>
      <c r="J14" s="20"/>
      <c r="K14" s="22">
        <v>0</v>
      </c>
      <c r="L14" s="28"/>
      <c r="M14" s="8"/>
      <c r="N14" s="8">
        <f t="shared" si="0"/>
        <v>815</v>
      </c>
      <c r="O14" s="45"/>
    </row>
    <row r="15" spans="1:15" s="6" customFormat="1" ht="15" customHeight="1">
      <c r="B15" s="46" t="s">
        <v>11</v>
      </c>
      <c r="C15" s="12" t="s">
        <v>5</v>
      </c>
      <c r="D15" s="33" t="s">
        <v>13</v>
      </c>
      <c r="E15" s="34">
        <f>E14*8</f>
        <v>6864</v>
      </c>
      <c r="F15" s="35" t="s">
        <v>14</v>
      </c>
      <c r="G15" s="36" t="s">
        <v>13</v>
      </c>
      <c r="H15" s="34">
        <f>H14*8</f>
        <v>6520</v>
      </c>
      <c r="I15" s="35" t="s">
        <v>14</v>
      </c>
      <c r="J15" s="36" t="s">
        <v>13</v>
      </c>
      <c r="K15" s="34">
        <f>K14*8</f>
        <v>0</v>
      </c>
      <c r="L15" s="37" t="s">
        <v>14</v>
      </c>
      <c r="M15" s="38" t="s">
        <v>13</v>
      </c>
      <c r="N15" s="39">
        <f t="shared" si="0"/>
        <v>6520</v>
      </c>
      <c r="O15" s="47" t="s">
        <v>14</v>
      </c>
    </row>
    <row r="16" spans="1:15" s="6" customFormat="1" ht="15" customHeight="1">
      <c r="B16" s="148" t="s">
        <v>12</v>
      </c>
      <c r="C16" s="11" t="s">
        <v>3</v>
      </c>
      <c r="D16" s="10"/>
      <c r="E16" s="8">
        <f>SUM(E8,E10,E12,E14)</f>
        <v>12388</v>
      </c>
      <c r="F16" s="28"/>
      <c r="G16" s="8"/>
      <c r="H16" s="8">
        <f>SUM(H8,H10,H12,H14)</f>
        <v>11533</v>
      </c>
      <c r="I16" s="28"/>
      <c r="J16" s="8"/>
      <c r="K16" s="17">
        <f>SUM(K8,K10,K12,K14)</f>
        <v>-9</v>
      </c>
      <c r="L16" s="28"/>
      <c r="M16" s="8"/>
      <c r="N16" s="8">
        <f t="shared" si="0"/>
        <v>11524</v>
      </c>
      <c r="O16" s="45"/>
    </row>
    <row r="17" spans="2:15" ht="15" customHeight="1">
      <c r="B17" s="149"/>
      <c r="C17" s="23" t="s">
        <v>5</v>
      </c>
      <c r="D17" s="41" t="s">
        <v>13</v>
      </c>
      <c r="E17" s="39">
        <f>SUM(E9,E11,E13,E15)</f>
        <v>47508</v>
      </c>
      <c r="F17" s="37" t="s">
        <v>14</v>
      </c>
      <c r="G17" s="38" t="s">
        <v>13</v>
      </c>
      <c r="H17" s="39">
        <f>SUM(H9,H11,H13,H15)</f>
        <v>44564</v>
      </c>
      <c r="I17" s="37" t="s">
        <v>14</v>
      </c>
      <c r="J17" s="38" t="s">
        <v>13</v>
      </c>
      <c r="K17" s="42">
        <f>SUM(K9,K11,K13,K15)</f>
        <v>-88</v>
      </c>
      <c r="L17" s="37" t="s">
        <v>14</v>
      </c>
      <c r="M17" s="38" t="s">
        <v>13</v>
      </c>
      <c r="N17" s="39">
        <f t="shared" si="0"/>
        <v>44476</v>
      </c>
      <c r="O17" s="48" t="s">
        <v>14</v>
      </c>
    </row>
    <row r="18" spans="2:15" ht="15" customHeight="1">
      <c r="B18" s="150" t="s">
        <v>17</v>
      </c>
      <c r="C18" s="94"/>
      <c r="D18" s="24"/>
      <c r="E18" s="7" t="s">
        <v>27</v>
      </c>
      <c r="F18" s="29"/>
      <c r="G18" s="25"/>
      <c r="H18" s="25" t="s">
        <v>28</v>
      </c>
      <c r="I18" s="30"/>
      <c r="J18" s="25"/>
      <c r="K18" s="25" t="s">
        <v>27</v>
      </c>
      <c r="L18" s="30"/>
      <c r="M18" s="25"/>
      <c r="N18" s="25" t="s">
        <v>30</v>
      </c>
      <c r="O18" s="49"/>
    </row>
    <row r="19" spans="2:15" ht="15" customHeight="1" thickBot="1">
      <c r="B19" s="151" t="s">
        <v>31</v>
      </c>
      <c r="C19" s="98"/>
      <c r="D19" s="50"/>
      <c r="E19" s="51" t="s">
        <v>27</v>
      </c>
      <c r="F19" s="52"/>
      <c r="G19" s="53"/>
      <c r="H19" s="53">
        <f>H17/E17*100</f>
        <v>93.803148943335856</v>
      </c>
      <c r="I19" s="54"/>
      <c r="J19" s="53"/>
      <c r="K19" s="55" t="s">
        <v>66</v>
      </c>
      <c r="L19" s="54"/>
      <c r="M19" s="53"/>
      <c r="N19" s="53">
        <f>N17/E17*100</f>
        <v>93.61791698240296</v>
      </c>
      <c r="O19" s="56"/>
    </row>
    <row r="20" spans="2:15" ht="4.5" customHeight="1">
      <c r="D20" s="5"/>
    </row>
    <row r="21" spans="2:15">
      <c r="B21" s="3" t="s">
        <v>68</v>
      </c>
    </row>
    <row r="24" spans="2:15"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</row>
    <row r="25" spans="2:15"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</row>
    <row r="27" spans="2:15"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</row>
    <row r="28" spans="2:15"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</row>
  </sheetData>
  <mergeCells count="12">
    <mergeCell ref="B19:C19"/>
    <mergeCell ref="B24:O25"/>
    <mergeCell ref="B27:N28"/>
    <mergeCell ref="B1:O1"/>
    <mergeCell ref="B5:C7"/>
    <mergeCell ref="D5:F7"/>
    <mergeCell ref="G5:O6"/>
    <mergeCell ref="G7:I7"/>
    <mergeCell ref="J7:L7"/>
    <mergeCell ref="M7:O7"/>
    <mergeCell ref="B16:B17"/>
    <mergeCell ref="B18:C18"/>
  </mergeCells>
  <phoneticPr fontId="10"/>
  <pageMargins left="0.5" right="0.5" top="0.5" bottom="0.5" header="0.51200000000000001" footer="0.51200000000000001"/>
  <pageSetup paperSize="9" orientation="portrait" r:id="rId1"/>
  <headerFooter alignWithMargins="0"/>
  <ignoredErrors>
    <ignoredError sqref="H19 N19" evalError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O28"/>
  <sheetViews>
    <sheetView showGridLines="0" defaultGridColor="0" colorId="22" workbookViewId="0">
      <pane xSplit="3" ySplit="7" topLeftCell="D8" activePane="bottomRight" state="frozen"/>
      <selection pane="topRight" activeCell="D1" sqref="D1"/>
      <selection pane="bottomLeft" activeCell="A8" sqref="A8"/>
      <selection pane="bottomRight"/>
    </sheetView>
  </sheetViews>
  <sheetFormatPr defaultColWidth="8.59765625" defaultRowHeight="13.2"/>
  <cols>
    <col min="1" max="1" width="1.59765625" style="4" customWidth="1"/>
    <col min="2" max="2" width="11.59765625" style="4" customWidth="1"/>
    <col min="3" max="3" width="6.59765625" style="4" customWidth="1"/>
    <col min="4" max="4" width="2.09765625" style="4" bestFit="1" customWidth="1"/>
    <col min="5" max="5" width="10.59765625" style="4" customWidth="1"/>
    <col min="6" max="7" width="2.09765625" style="4" bestFit="1" customWidth="1"/>
    <col min="8" max="8" width="10.59765625" style="4" customWidth="1"/>
    <col min="9" max="10" width="2.09765625" style="4" bestFit="1" customWidth="1"/>
    <col min="11" max="11" width="10.59765625" style="4" customWidth="1"/>
    <col min="12" max="13" width="2.09765625" style="4" bestFit="1" customWidth="1"/>
    <col min="14" max="14" width="10.59765625" style="4" customWidth="1"/>
    <col min="15" max="15" width="2.09765625" style="4" bestFit="1" customWidth="1"/>
    <col min="16" max="16384" width="8.59765625" style="4"/>
  </cols>
  <sheetData>
    <row r="1" spans="1:15" ht="23.4">
      <c r="A1" s="4" t="s">
        <v>0</v>
      </c>
      <c r="B1" s="131" t="s">
        <v>26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</row>
    <row r="2" spans="1:15" ht="5.0999999999999996" customHeight="1"/>
    <row r="3" spans="1:15" ht="13.5" customHeight="1">
      <c r="O3" s="66" t="s">
        <v>75</v>
      </c>
    </row>
    <row r="4" spans="1:15" ht="4.5" customHeight="1" thickBot="1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ht="14.1" customHeight="1">
      <c r="B5" s="132" t="s">
        <v>16</v>
      </c>
      <c r="C5" s="133"/>
      <c r="D5" s="115" t="s">
        <v>15</v>
      </c>
      <c r="E5" s="116"/>
      <c r="F5" s="117"/>
      <c r="G5" s="124" t="s">
        <v>19</v>
      </c>
      <c r="H5" s="125"/>
      <c r="I5" s="125"/>
      <c r="J5" s="125"/>
      <c r="K5" s="125"/>
      <c r="L5" s="125"/>
      <c r="M5" s="125"/>
      <c r="N5" s="125"/>
      <c r="O5" s="138"/>
    </row>
    <row r="6" spans="1:15" ht="14.1" customHeight="1">
      <c r="B6" s="134"/>
      <c r="C6" s="135"/>
      <c r="D6" s="118"/>
      <c r="E6" s="119"/>
      <c r="F6" s="120"/>
      <c r="G6" s="126"/>
      <c r="H6" s="127"/>
      <c r="I6" s="127"/>
      <c r="J6" s="127"/>
      <c r="K6" s="127"/>
      <c r="L6" s="127"/>
      <c r="M6" s="127"/>
      <c r="N6" s="127"/>
      <c r="O6" s="139"/>
    </row>
    <row r="7" spans="1:15" ht="27" customHeight="1">
      <c r="B7" s="136"/>
      <c r="C7" s="137"/>
      <c r="D7" s="121"/>
      <c r="E7" s="122"/>
      <c r="F7" s="123"/>
      <c r="G7" s="103" t="s">
        <v>76</v>
      </c>
      <c r="H7" s="104"/>
      <c r="I7" s="105"/>
      <c r="J7" s="103" t="s">
        <v>77</v>
      </c>
      <c r="K7" s="104"/>
      <c r="L7" s="106"/>
      <c r="M7" s="104" t="s">
        <v>67</v>
      </c>
      <c r="N7" s="104"/>
      <c r="O7" s="140"/>
    </row>
    <row r="8" spans="1:15" ht="15" customHeight="1">
      <c r="B8" s="67" t="s">
        <v>2</v>
      </c>
      <c r="C8" s="68" t="s">
        <v>3</v>
      </c>
      <c r="D8" s="69"/>
      <c r="E8" s="20">
        <v>4414</v>
      </c>
      <c r="F8" s="26"/>
      <c r="G8" s="20"/>
      <c r="H8" s="20">
        <v>3961</v>
      </c>
      <c r="I8" s="26"/>
      <c r="J8" s="20"/>
      <c r="K8" s="20">
        <v>58</v>
      </c>
      <c r="L8" s="26"/>
      <c r="M8" s="20"/>
      <c r="N8" s="20">
        <f>H8+K8</f>
        <v>4019</v>
      </c>
      <c r="O8" s="70"/>
    </row>
    <row r="9" spans="1:15" ht="15" customHeight="1">
      <c r="B9" s="71" t="s">
        <v>4</v>
      </c>
      <c r="C9" s="72" t="s">
        <v>5</v>
      </c>
      <c r="D9" s="41" t="s">
        <v>13</v>
      </c>
      <c r="E9" s="34">
        <f>E8*2</f>
        <v>8828</v>
      </c>
      <c r="F9" s="35" t="s">
        <v>14</v>
      </c>
      <c r="G9" s="36" t="s">
        <v>13</v>
      </c>
      <c r="H9" s="34">
        <f>H8*2</f>
        <v>7922</v>
      </c>
      <c r="I9" s="35" t="s">
        <v>14</v>
      </c>
      <c r="J9" s="36" t="s">
        <v>13</v>
      </c>
      <c r="K9" s="34">
        <f>K8*2</f>
        <v>116</v>
      </c>
      <c r="L9" s="35" t="s">
        <v>14</v>
      </c>
      <c r="M9" s="36" t="s">
        <v>13</v>
      </c>
      <c r="N9" s="34">
        <f>H9+K9</f>
        <v>8038</v>
      </c>
      <c r="O9" s="48" t="s">
        <v>14</v>
      </c>
    </row>
    <row r="10" spans="1:15" ht="15" customHeight="1">
      <c r="B10" s="67" t="s">
        <v>6</v>
      </c>
      <c r="C10" s="68" t="s">
        <v>3</v>
      </c>
      <c r="D10" s="69"/>
      <c r="E10" s="20">
        <v>5440</v>
      </c>
      <c r="F10" s="27"/>
      <c r="G10" s="20"/>
      <c r="H10" s="20">
        <v>5188</v>
      </c>
      <c r="I10" s="27"/>
      <c r="J10" s="20"/>
      <c r="K10" s="21">
        <v>-34</v>
      </c>
      <c r="L10" s="27"/>
      <c r="M10" s="20"/>
      <c r="N10" s="20">
        <f t="shared" ref="N10:N17" si="0">H10+K10</f>
        <v>5154</v>
      </c>
      <c r="O10" s="70"/>
    </row>
    <row r="11" spans="1:15" ht="15" customHeight="1">
      <c r="B11" s="71" t="s">
        <v>7</v>
      </c>
      <c r="C11" s="72" t="s">
        <v>5</v>
      </c>
      <c r="D11" s="41" t="s">
        <v>13</v>
      </c>
      <c r="E11" s="34">
        <f>E10*4</f>
        <v>21760</v>
      </c>
      <c r="F11" s="35" t="s">
        <v>14</v>
      </c>
      <c r="G11" s="36" t="s">
        <v>13</v>
      </c>
      <c r="H11" s="34">
        <f>H10*4</f>
        <v>20752</v>
      </c>
      <c r="I11" s="35" t="s">
        <v>14</v>
      </c>
      <c r="J11" s="36" t="s">
        <v>13</v>
      </c>
      <c r="K11" s="40">
        <f>K10*4</f>
        <v>-136</v>
      </c>
      <c r="L11" s="35" t="s">
        <v>14</v>
      </c>
      <c r="M11" s="36" t="s">
        <v>13</v>
      </c>
      <c r="N11" s="34">
        <f t="shared" si="0"/>
        <v>20616</v>
      </c>
      <c r="O11" s="48" t="s">
        <v>14</v>
      </c>
    </row>
    <row r="12" spans="1:15" ht="15" customHeight="1">
      <c r="B12" s="67" t="s">
        <v>8</v>
      </c>
      <c r="C12" s="68" t="s">
        <v>3</v>
      </c>
      <c r="D12" s="69"/>
      <c r="E12" s="20">
        <v>1676</v>
      </c>
      <c r="F12" s="27"/>
      <c r="G12" s="20"/>
      <c r="H12" s="20">
        <v>1609</v>
      </c>
      <c r="I12" s="27"/>
      <c r="J12" s="20"/>
      <c r="K12" s="21">
        <v>-21</v>
      </c>
      <c r="L12" s="73"/>
      <c r="M12" s="21"/>
      <c r="N12" s="20">
        <f t="shared" si="0"/>
        <v>1588</v>
      </c>
      <c r="O12" s="70"/>
    </row>
    <row r="13" spans="1:15" ht="15" customHeight="1">
      <c r="B13" s="71" t="s">
        <v>9</v>
      </c>
      <c r="C13" s="72" t="s">
        <v>5</v>
      </c>
      <c r="D13" s="41" t="s">
        <v>13</v>
      </c>
      <c r="E13" s="34">
        <f>E12*6</f>
        <v>10056</v>
      </c>
      <c r="F13" s="35" t="s">
        <v>14</v>
      </c>
      <c r="G13" s="36" t="s">
        <v>13</v>
      </c>
      <c r="H13" s="34">
        <f>H12*6</f>
        <v>9654</v>
      </c>
      <c r="I13" s="35" t="s">
        <v>14</v>
      </c>
      <c r="J13" s="36" t="s">
        <v>13</v>
      </c>
      <c r="K13" s="34">
        <f>K12*6</f>
        <v>-126</v>
      </c>
      <c r="L13" s="35" t="s">
        <v>14</v>
      </c>
      <c r="M13" s="36" t="s">
        <v>13</v>
      </c>
      <c r="N13" s="34">
        <f t="shared" si="0"/>
        <v>9528</v>
      </c>
      <c r="O13" s="48" t="s">
        <v>14</v>
      </c>
    </row>
    <row r="14" spans="1:15" ht="15" customHeight="1">
      <c r="B14" s="67" t="s">
        <v>10</v>
      </c>
      <c r="C14" s="68" t="s">
        <v>3</v>
      </c>
      <c r="D14" s="69"/>
      <c r="E14" s="20">
        <v>858</v>
      </c>
      <c r="F14" s="27"/>
      <c r="G14" s="20"/>
      <c r="H14" s="20">
        <v>819</v>
      </c>
      <c r="I14" s="27"/>
      <c r="J14" s="20"/>
      <c r="K14" s="22">
        <v>-6</v>
      </c>
      <c r="L14" s="27"/>
      <c r="M14" s="20"/>
      <c r="N14" s="20">
        <f t="shared" si="0"/>
        <v>813</v>
      </c>
      <c r="O14" s="70"/>
    </row>
    <row r="15" spans="1:15" ht="15" customHeight="1">
      <c r="B15" s="71" t="s">
        <v>11</v>
      </c>
      <c r="C15" s="72" t="s">
        <v>5</v>
      </c>
      <c r="D15" s="41" t="s">
        <v>13</v>
      </c>
      <c r="E15" s="34">
        <f>E14*8</f>
        <v>6864</v>
      </c>
      <c r="F15" s="35" t="s">
        <v>14</v>
      </c>
      <c r="G15" s="36" t="s">
        <v>13</v>
      </c>
      <c r="H15" s="34">
        <f>H14*8</f>
        <v>6552</v>
      </c>
      <c r="I15" s="35" t="s">
        <v>14</v>
      </c>
      <c r="J15" s="36" t="s">
        <v>13</v>
      </c>
      <c r="K15" s="34">
        <f>K14*8</f>
        <v>-48</v>
      </c>
      <c r="L15" s="35" t="s">
        <v>14</v>
      </c>
      <c r="M15" s="36" t="s">
        <v>13</v>
      </c>
      <c r="N15" s="34">
        <f t="shared" si="0"/>
        <v>6504</v>
      </c>
      <c r="O15" s="48" t="s">
        <v>14</v>
      </c>
    </row>
    <row r="16" spans="1:15" ht="15" customHeight="1">
      <c r="B16" s="141" t="s">
        <v>12</v>
      </c>
      <c r="C16" s="68" t="s">
        <v>3</v>
      </c>
      <c r="D16" s="69"/>
      <c r="E16" s="20">
        <f>SUM(E8,E10,E12,E14)</f>
        <v>12388</v>
      </c>
      <c r="F16" s="27"/>
      <c r="G16" s="20"/>
      <c r="H16" s="20">
        <f>SUM(H8,H10,H12,H14)</f>
        <v>11577</v>
      </c>
      <c r="I16" s="27"/>
      <c r="J16" s="20"/>
      <c r="K16" s="20">
        <f>SUM(K8,K10,K12,K14)</f>
        <v>-3</v>
      </c>
      <c r="L16" s="27"/>
      <c r="M16" s="20"/>
      <c r="N16" s="20">
        <f t="shared" si="0"/>
        <v>11574</v>
      </c>
      <c r="O16" s="70"/>
    </row>
    <row r="17" spans="2:15" ht="15" customHeight="1">
      <c r="B17" s="142"/>
      <c r="C17" s="72" t="s">
        <v>5</v>
      </c>
      <c r="D17" s="41" t="s">
        <v>13</v>
      </c>
      <c r="E17" s="34">
        <f>SUM(E9,E11,E13,E15)</f>
        <v>47508</v>
      </c>
      <c r="F17" s="35" t="s">
        <v>14</v>
      </c>
      <c r="G17" s="36" t="s">
        <v>13</v>
      </c>
      <c r="H17" s="34">
        <f>SUM(H9,H11,H13,H15)</f>
        <v>44880</v>
      </c>
      <c r="I17" s="35" t="s">
        <v>14</v>
      </c>
      <c r="J17" s="36" t="s">
        <v>13</v>
      </c>
      <c r="K17" s="34">
        <f>SUM(K9,K11,K13,K15)</f>
        <v>-194</v>
      </c>
      <c r="L17" s="35" t="s">
        <v>14</v>
      </c>
      <c r="M17" s="36" t="s">
        <v>13</v>
      </c>
      <c r="N17" s="34">
        <f t="shared" si="0"/>
        <v>44686</v>
      </c>
      <c r="O17" s="48" t="s">
        <v>14</v>
      </c>
    </row>
    <row r="18" spans="2:15" ht="15" customHeight="1">
      <c r="B18" s="143" t="s">
        <v>17</v>
      </c>
      <c r="C18" s="144"/>
      <c r="D18" s="24"/>
      <c r="E18" s="66" t="s">
        <v>27</v>
      </c>
      <c r="F18" s="74"/>
      <c r="G18" s="75"/>
      <c r="H18" s="75" t="s">
        <v>28</v>
      </c>
      <c r="I18" s="76"/>
      <c r="J18" s="75"/>
      <c r="K18" s="75" t="s">
        <v>27</v>
      </c>
      <c r="L18" s="76"/>
      <c r="M18" s="75"/>
      <c r="N18" s="75" t="s">
        <v>30</v>
      </c>
      <c r="O18" s="49"/>
    </row>
    <row r="19" spans="2:15" ht="15" customHeight="1" thickBot="1">
      <c r="B19" s="128" t="s">
        <v>31</v>
      </c>
      <c r="C19" s="129"/>
      <c r="D19" s="50"/>
      <c r="E19" s="77" t="s">
        <v>27</v>
      </c>
      <c r="F19" s="78"/>
      <c r="G19" s="79"/>
      <c r="H19" s="79">
        <f>H17/E17*100</f>
        <v>94.46830007577671</v>
      </c>
      <c r="I19" s="80"/>
      <c r="J19" s="79"/>
      <c r="K19" s="55" t="s">
        <v>66</v>
      </c>
      <c r="L19" s="80"/>
      <c r="M19" s="79"/>
      <c r="N19" s="79">
        <f>N17/E17*100</f>
        <v>94.059947798265554</v>
      </c>
      <c r="O19" s="56"/>
    </row>
    <row r="20" spans="2:15" ht="4.5" customHeight="1">
      <c r="D20" s="5"/>
    </row>
    <row r="21" spans="2:15">
      <c r="B21" s="81" t="s">
        <v>68</v>
      </c>
    </row>
    <row r="24" spans="2:15"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</row>
    <row r="25" spans="2:15"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</row>
    <row r="27" spans="2:15"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</row>
    <row r="28" spans="2:15"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</row>
  </sheetData>
  <mergeCells count="12">
    <mergeCell ref="B27:N28"/>
    <mergeCell ref="B1:O1"/>
    <mergeCell ref="B5:C7"/>
    <mergeCell ref="D5:F7"/>
    <mergeCell ref="G5:O6"/>
    <mergeCell ref="G7:I7"/>
    <mergeCell ref="J7:L7"/>
    <mergeCell ref="M7:O7"/>
    <mergeCell ref="B16:B17"/>
    <mergeCell ref="B18:C18"/>
    <mergeCell ref="B19:C19"/>
    <mergeCell ref="B24:O25"/>
  </mergeCells>
  <phoneticPr fontId="10"/>
  <pageMargins left="0.5" right="0.5" top="0.5" bottom="0.5" header="0.51200000000000001" footer="0.5120000000000000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O28"/>
  <sheetViews>
    <sheetView showGridLines="0" defaultGridColor="0" colorId="22" workbookViewId="0">
      <pane xSplit="3" ySplit="7" topLeftCell="D8" activePane="bottomRight" state="frozen"/>
      <selection pane="topRight" activeCell="D1" sqref="D1"/>
      <selection pane="bottomLeft" activeCell="A8" sqref="A8"/>
      <selection pane="bottomRight"/>
    </sheetView>
  </sheetViews>
  <sheetFormatPr defaultColWidth="8.59765625" defaultRowHeight="13.2"/>
  <cols>
    <col min="1" max="1" width="1.59765625" style="1" customWidth="1"/>
    <col min="2" max="2" width="11.59765625" style="1" customWidth="1"/>
    <col min="3" max="3" width="6.59765625" style="1" customWidth="1"/>
    <col min="4" max="4" width="2.09765625" style="4" bestFit="1" customWidth="1"/>
    <col min="5" max="5" width="10.59765625" style="4" customWidth="1"/>
    <col min="6" max="7" width="2.09765625" style="4" bestFit="1" customWidth="1"/>
    <col min="8" max="8" width="10.59765625" style="4" customWidth="1"/>
    <col min="9" max="10" width="2.09765625" style="4" bestFit="1" customWidth="1"/>
    <col min="11" max="11" width="10.59765625" style="4" customWidth="1"/>
    <col min="12" max="13" width="2.09765625" style="4" bestFit="1" customWidth="1"/>
    <col min="14" max="14" width="10.59765625" style="4" customWidth="1"/>
    <col min="15" max="15" width="2.09765625" style="4" bestFit="1" customWidth="1"/>
    <col min="16" max="16384" width="8.59765625" style="1"/>
  </cols>
  <sheetData>
    <row r="1" spans="1:15" ht="23.4">
      <c r="A1" s="1" t="s">
        <v>0</v>
      </c>
      <c r="B1" s="100" t="s">
        <v>26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</row>
    <row r="2" spans="1:15" ht="5.0999999999999996" customHeight="1"/>
    <row r="3" spans="1:15" ht="13.5" customHeight="1">
      <c r="H3" s="6"/>
      <c r="I3" s="6"/>
      <c r="J3" s="6"/>
      <c r="K3" s="6"/>
      <c r="L3" s="6"/>
      <c r="M3" s="6"/>
      <c r="N3" s="6"/>
      <c r="O3" s="7" t="s">
        <v>74</v>
      </c>
    </row>
    <row r="4" spans="1:15" ht="4.5" customHeight="1" thickBot="1">
      <c r="B4" s="43"/>
      <c r="C4" s="43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ht="14.1" customHeight="1">
      <c r="B5" s="145" t="s">
        <v>16</v>
      </c>
      <c r="C5" s="111"/>
      <c r="D5" s="115" t="s">
        <v>15</v>
      </c>
      <c r="E5" s="116"/>
      <c r="F5" s="117"/>
      <c r="G5" s="124" t="s">
        <v>19</v>
      </c>
      <c r="H5" s="125"/>
      <c r="I5" s="125"/>
      <c r="J5" s="125"/>
      <c r="K5" s="125"/>
      <c r="L5" s="125"/>
      <c r="M5" s="125"/>
      <c r="N5" s="125"/>
      <c r="O5" s="138"/>
    </row>
    <row r="6" spans="1:15" ht="14.1" customHeight="1">
      <c r="B6" s="146"/>
      <c r="C6" s="113"/>
      <c r="D6" s="118"/>
      <c r="E6" s="119"/>
      <c r="F6" s="120"/>
      <c r="G6" s="126"/>
      <c r="H6" s="127"/>
      <c r="I6" s="127"/>
      <c r="J6" s="127"/>
      <c r="K6" s="127"/>
      <c r="L6" s="127"/>
      <c r="M6" s="127"/>
      <c r="N6" s="127"/>
      <c r="O6" s="139"/>
    </row>
    <row r="7" spans="1:15" ht="27" customHeight="1">
      <c r="B7" s="147"/>
      <c r="C7" s="95"/>
      <c r="D7" s="121"/>
      <c r="E7" s="122"/>
      <c r="F7" s="123"/>
      <c r="G7" s="103" t="s">
        <v>72</v>
      </c>
      <c r="H7" s="104"/>
      <c r="I7" s="105"/>
      <c r="J7" s="107" t="s">
        <v>73</v>
      </c>
      <c r="K7" s="108"/>
      <c r="L7" s="109"/>
      <c r="M7" s="103" t="s">
        <v>67</v>
      </c>
      <c r="N7" s="104"/>
      <c r="O7" s="140"/>
    </row>
    <row r="8" spans="1:15" s="6" customFormat="1" ht="15" customHeight="1">
      <c r="B8" s="44" t="s">
        <v>2</v>
      </c>
      <c r="C8" s="11" t="s">
        <v>3</v>
      </c>
      <c r="D8" s="10"/>
      <c r="E8" s="20">
        <v>4414</v>
      </c>
      <c r="F8" s="26"/>
      <c r="G8" s="20"/>
      <c r="H8" s="20">
        <v>3868</v>
      </c>
      <c r="I8" s="26"/>
      <c r="J8" s="20"/>
      <c r="K8" s="20">
        <v>93</v>
      </c>
      <c r="L8" s="31"/>
      <c r="M8" s="8"/>
      <c r="N8" s="8">
        <f>H8+K8</f>
        <v>3961</v>
      </c>
      <c r="O8" s="45"/>
    </row>
    <row r="9" spans="1:15" s="6" customFormat="1" ht="15" customHeight="1">
      <c r="B9" s="46" t="s">
        <v>4</v>
      </c>
      <c r="C9" s="12" t="s">
        <v>5</v>
      </c>
      <c r="D9" s="33" t="s">
        <v>13</v>
      </c>
      <c r="E9" s="34">
        <f>E8*2</f>
        <v>8828</v>
      </c>
      <c r="F9" s="35" t="s">
        <v>14</v>
      </c>
      <c r="G9" s="36" t="s">
        <v>13</v>
      </c>
      <c r="H9" s="34">
        <f>H8*2</f>
        <v>7736</v>
      </c>
      <c r="I9" s="35" t="s">
        <v>14</v>
      </c>
      <c r="J9" s="36" t="s">
        <v>13</v>
      </c>
      <c r="K9" s="34">
        <f>K8*2</f>
        <v>186</v>
      </c>
      <c r="L9" s="37" t="s">
        <v>14</v>
      </c>
      <c r="M9" s="38" t="s">
        <v>13</v>
      </c>
      <c r="N9" s="39">
        <f>H9+K9</f>
        <v>7922</v>
      </c>
      <c r="O9" s="47" t="s">
        <v>14</v>
      </c>
    </row>
    <row r="10" spans="1:15" s="6" customFormat="1" ht="15" customHeight="1">
      <c r="B10" s="44" t="s">
        <v>6</v>
      </c>
      <c r="C10" s="11" t="s">
        <v>3</v>
      </c>
      <c r="D10" s="10"/>
      <c r="E10" s="20">
        <v>5440</v>
      </c>
      <c r="F10" s="27"/>
      <c r="G10" s="20"/>
      <c r="H10" s="20">
        <v>5170</v>
      </c>
      <c r="I10" s="27"/>
      <c r="J10" s="20"/>
      <c r="K10" s="21">
        <v>18</v>
      </c>
      <c r="L10" s="28"/>
      <c r="M10" s="8"/>
      <c r="N10" s="8">
        <f t="shared" ref="N10:N17" si="0">H10+K10</f>
        <v>5188</v>
      </c>
      <c r="O10" s="45"/>
    </row>
    <row r="11" spans="1:15" s="6" customFormat="1" ht="15" customHeight="1">
      <c r="B11" s="46" t="s">
        <v>7</v>
      </c>
      <c r="C11" s="12" t="s">
        <v>5</v>
      </c>
      <c r="D11" s="33" t="s">
        <v>13</v>
      </c>
      <c r="E11" s="34">
        <f>E10*4</f>
        <v>21760</v>
      </c>
      <c r="F11" s="35" t="s">
        <v>14</v>
      </c>
      <c r="G11" s="36" t="s">
        <v>13</v>
      </c>
      <c r="H11" s="34">
        <f>H10*4</f>
        <v>20680</v>
      </c>
      <c r="I11" s="35" t="s">
        <v>14</v>
      </c>
      <c r="J11" s="36" t="s">
        <v>13</v>
      </c>
      <c r="K11" s="40">
        <f>K10*4</f>
        <v>72</v>
      </c>
      <c r="L11" s="37" t="s">
        <v>14</v>
      </c>
      <c r="M11" s="38" t="s">
        <v>13</v>
      </c>
      <c r="N11" s="39">
        <f t="shared" si="0"/>
        <v>20752</v>
      </c>
      <c r="O11" s="47" t="s">
        <v>14</v>
      </c>
    </row>
    <row r="12" spans="1:15" s="6" customFormat="1" ht="15" customHeight="1">
      <c r="B12" s="44" t="s">
        <v>8</v>
      </c>
      <c r="C12" s="11" t="s">
        <v>3</v>
      </c>
      <c r="D12" s="10"/>
      <c r="E12" s="20">
        <v>1676</v>
      </c>
      <c r="F12" s="27"/>
      <c r="G12" s="20"/>
      <c r="H12" s="20">
        <v>1607</v>
      </c>
      <c r="I12" s="27"/>
      <c r="J12" s="20"/>
      <c r="K12" s="21">
        <v>2</v>
      </c>
      <c r="L12" s="32"/>
      <c r="M12" s="9"/>
      <c r="N12" s="8">
        <f t="shared" si="0"/>
        <v>1609</v>
      </c>
      <c r="O12" s="45"/>
    </row>
    <row r="13" spans="1:15" s="6" customFormat="1" ht="15" customHeight="1">
      <c r="B13" s="46" t="s">
        <v>9</v>
      </c>
      <c r="C13" s="12" t="s">
        <v>5</v>
      </c>
      <c r="D13" s="33" t="s">
        <v>13</v>
      </c>
      <c r="E13" s="34">
        <f>E12*6</f>
        <v>10056</v>
      </c>
      <c r="F13" s="35" t="s">
        <v>14</v>
      </c>
      <c r="G13" s="36" t="s">
        <v>13</v>
      </c>
      <c r="H13" s="34">
        <f>H12*6</f>
        <v>9642</v>
      </c>
      <c r="I13" s="35" t="s">
        <v>14</v>
      </c>
      <c r="J13" s="36" t="s">
        <v>13</v>
      </c>
      <c r="K13" s="40">
        <v>12</v>
      </c>
      <c r="L13" s="37" t="s">
        <v>14</v>
      </c>
      <c r="M13" s="38" t="s">
        <v>13</v>
      </c>
      <c r="N13" s="39">
        <f t="shared" si="0"/>
        <v>9654</v>
      </c>
      <c r="O13" s="47" t="s">
        <v>14</v>
      </c>
    </row>
    <row r="14" spans="1:15" s="6" customFormat="1" ht="15" customHeight="1">
      <c r="B14" s="44" t="s">
        <v>10</v>
      </c>
      <c r="C14" s="11" t="s">
        <v>3</v>
      </c>
      <c r="D14" s="10"/>
      <c r="E14" s="20">
        <v>858</v>
      </c>
      <c r="F14" s="27"/>
      <c r="G14" s="20"/>
      <c r="H14" s="20">
        <v>819</v>
      </c>
      <c r="I14" s="27"/>
      <c r="J14" s="20"/>
      <c r="K14" s="22">
        <v>0</v>
      </c>
      <c r="L14" s="28"/>
      <c r="M14" s="8"/>
      <c r="N14" s="8">
        <f t="shared" si="0"/>
        <v>819</v>
      </c>
      <c r="O14" s="45"/>
    </row>
    <row r="15" spans="1:15" s="6" customFormat="1" ht="15" customHeight="1">
      <c r="B15" s="46" t="s">
        <v>11</v>
      </c>
      <c r="C15" s="12" t="s">
        <v>5</v>
      </c>
      <c r="D15" s="33" t="s">
        <v>13</v>
      </c>
      <c r="E15" s="34">
        <f>E14*8</f>
        <v>6864</v>
      </c>
      <c r="F15" s="35" t="s">
        <v>14</v>
      </c>
      <c r="G15" s="36" t="s">
        <v>13</v>
      </c>
      <c r="H15" s="34">
        <f>H14*8</f>
        <v>6552</v>
      </c>
      <c r="I15" s="35" t="s">
        <v>14</v>
      </c>
      <c r="J15" s="36" t="s">
        <v>13</v>
      </c>
      <c r="K15" s="58">
        <f>K14*8</f>
        <v>0</v>
      </c>
      <c r="L15" s="37" t="s">
        <v>14</v>
      </c>
      <c r="M15" s="38" t="s">
        <v>13</v>
      </c>
      <c r="N15" s="39">
        <f t="shared" si="0"/>
        <v>6552</v>
      </c>
      <c r="O15" s="47" t="s">
        <v>14</v>
      </c>
    </row>
    <row r="16" spans="1:15" s="6" customFormat="1" ht="15" customHeight="1">
      <c r="B16" s="148" t="s">
        <v>12</v>
      </c>
      <c r="C16" s="11" t="s">
        <v>3</v>
      </c>
      <c r="D16" s="10"/>
      <c r="E16" s="8">
        <f>SUM(E8,E10,E12,E14)</f>
        <v>12388</v>
      </c>
      <c r="F16" s="28"/>
      <c r="G16" s="8"/>
      <c r="H16" s="8">
        <f>SUM(H8,H10,H12,H14)</f>
        <v>11464</v>
      </c>
      <c r="I16" s="28"/>
      <c r="J16" s="8"/>
      <c r="K16" s="17">
        <f>SUM(K8,K10,K12,K14)</f>
        <v>113</v>
      </c>
      <c r="L16" s="28"/>
      <c r="M16" s="8"/>
      <c r="N16" s="8">
        <f t="shared" si="0"/>
        <v>11577</v>
      </c>
      <c r="O16" s="45"/>
    </row>
    <row r="17" spans="2:15" ht="15" customHeight="1">
      <c r="B17" s="149"/>
      <c r="C17" s="23" t="s">
        <v>5</v>
      </c>
      <c r="D17" s="41" t="s">
        <v>13</v>
      </c>
      <c r="E17" s="39">
        <f>SUM(E9,E11,E13,E15)</f>
        <v>47508</v>
      </c>
      <c r="F17" s="37" t="s">
        <v>14</v>
      </c>
      <c r="G17" s="38" t="s">
        <v>13</v>
      </c>
      <c r="H17" s="39">
        <f>SUM(H9,H11,H13,H15)</f>
        <v>44610</v>
      </c>
      <c r="I17" s="37" t="s">
        <v>14</v>
      </c>
      <c r="J17" s="38" t="s">
        <v>13</v>
      </c>
      <c r="K17" s="42">
        <f>SUM(K9,K11,K13,K15)</f>
        <v>270</v>
      </c>
      <c r="L17" s="37" t="s">
        <v>14</v>
      </c>
      <c r="M17" s="38" t="s">
        <v>13</v>
      </c>
      <c r="N17" s="39">
        <f t="shared" si="0"/>
        <v>44880</v>
      </c>
      <c r="O17" s="48" t="s">
        <v>14</v>
      </c>
    </row>
    <row r="18" spans="2:15" ht="15" customHeight="1">
      <c r="B18" s="150" t="s">
        <v>17</v>
      </c>
      <c r="C18" s="94"/>
      <c r="D18" s="24"/>
      <c r="E18" s="7" t="s">
        <v>27</v>
      </c>
      <c r="F18" s="29"/>
      <c r="G18" s="25"/>
      <c r="H18" s="25" t="s">
        <v>28</v>
      </c>
      <c r="I18" s="30"/>
      <c r="J18" s="25"/>
      <c r="K18" s="25" t="s">
        <v>27</v>
      </c>
      <c r="L18" s="30"/>
      <c r="M18" s="25"/>
      <c r="N18" s="25" t="s">
        <v>30</v>
      </c>
      <c r="O18" s="49"/>
    </row>
    <row r="19" spans="2:15" ht="15" customHeight="1" thickBot="1">
      <c r="B19" s="151" t="s">
        <v>31</v>
      </c>
      <c r="C19" s="98"/>
      <c r="D19" s="50"/>
      <c r="E19" s="51" t="s">
        <v>27</v>
      </c>
      <c r="F19" s="52"/>
      <c r="G19" s="53"/>
      <c r="H19" s="53">
        <f>H17/E17*100</f>
        <v>93.89997474109623</v>
      </c>
      <c r="I19" s="54"/>
      <c r="J19" s="53"/>
      <c r="K19" s="55" t="s">
        <v>66</v>
      </c>
      <c r="L19" s="54"/>
      <c r="M19" s="53"/>
      <c r="N19" s="53">
        <f>N17/E17*100</f>
        <v>94.46830007577671</v>
      </c>
      <c r="O19" s="56"/>
    </row>
    <row r="20" spans="2:15" ht="4.5" customHeight="1">
      <c r="D20" s="5"/>
    </row>
    <row r="21" spans="2:15">
      <c r="B21" s="3" t="s">
        <v>68</v>
      </c>
    </row>
    <row r="24" spans="2:15"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</row>
    <row r="25" spans="2:15"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</row>
    <row r="27" spans="2:15"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</row>
    <row r="28" spans="2:15"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</row>
  </sheetData>
  <mergeCells count="12">
    <mergeCell ref="B19:C19"/>
    <mergeCell ref="B24:O25"/>
    <mergeCell ref="B27:N28"/>
    <mergeCell ref="B1:O1"/>
    <mergeCell ref="B5:C7"/>
    <mergeCell ref="D5:F7"/>
    <mergeCell ref="G7:I7"/>
    <mergeCell ref="J7:L7"/>
    <mergeCell ref="M7:O7"/>
    <mergeCell ref="G5:O6"/>
    <mergeCell ref="B16:B17"/>
    <mergeCell ref="B18:C18"/>
  </mergeCells>
  <phoneticPr fontId="10"/>
  <pageMargins left="0.5" right="0.5" top="0.5" bottom="0.5" header="0.51200000000000001" footer="0.51200000000000001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O28"/>
  <sheetViews>
    <sheetView showGridLines="0" defaultGridColor="0" colorId="22" workbookViewId="0">
      <pane xSplit="3" ySplit="7" topLeftCell="D8" activePane="bottomRight" state="frozen"/>
      <selection pane="topRight" activeCell="D1" sqref="D1"/>
      <selection pane="bottomLeft" activeCell="A8" sqref="A8"/>
      <selection pane="bottomRight"/>
    </sheetView>
  </sheetViews>
  <sheetFormatPr defaultColWidth="8.59765625" defaultRowHeight="13.2"/>
  <cols>
    <col min="1" max="1" width="1.59765625" style="1" customWidth="1"/>
    <col min="2" max="2" width="11.59765625" style="1" customWidth="1"/>
    <col min="3" max="3" width="6.59765625" style="1" customWidth="1"/>
    <col min="4" max="4" width="2.09765625" style="4" bestFit="1" customWidth="1"/>
    <col min="5" max="5" width="10.59765625" style="4" customWidth="1"/>
    <col min="6" max="7" width="2.09765625" style="4" bestFit="1" customWidth="1"/>
    <col min="8" max="8" width="10.59765625" style="4" customWidth="1"/>
    <col min="9" max="10" width="2.09765625" style="4" bestFit="1" customWidth="1"/>
    <col min="11" max="11" width="10.59765625" style="4" customWidth="1"/>
    <col min="12" max="13" width="2.09765625" style="4" bestFit="1" customWidth="1"/>
    <col min="14" max="14" width="10.59765625" style="4" customWidth="1"/>
    <col min="15" max="15" width="2.09765625" style="4" bestFit="1" customWidth="1"/>
    <col min="16" max="16384" width="8.59765625" style="1"/>
  </cols>
  <sheetData>
    <row r="1" spans="1:15" ht="23.4">
      <c r="A1" s="1" t="s">
        <v>0</v>
      </c>
      <c r="B1" s="100" t="s">
        <v>26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</row>
    <row r="2" spans="1:15" ht="5.0999999999999996" customHeight="1"/>
    <row r="3" spans="1:15" ht="13.5" customHeight="1">
      <c r="H3" s="6"/>
      <c r="I3" s="6"/>
      <c r="J3" s="6"/>
      <c r="K3" s="6"/>
      <c r="L3" s="6"/>
      <c r="M3" s="6"/>
      <c r="N3" s="6"/>
      <c r="O3" s="7" t="s">
        <v>69</v>
      </c>
    </row>
    <row r="4" spans="1:15" ht="4.5" customHeight="1" thickBot="1">
      <c r="B4" s="43"/>
      <c r="C4" s="43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ht="14.1" customHeight="1">
      <c r="B5" s="145" t="s">
        <v>16</v>
      </c>
      <c r="C5" s="111"/>
      <c r="D5" s="115" t="s">
        <v>15</v>
      </c>
      <c r="E5" s="116"/>
      <c r="F5" s="117"/>
      <c r="G5" s="124" t="s">
        <v>19</v>
      </c>
      <c r="H5" s="125"/>
      <c r="I5" s="125"/>
      <c r="J5" s="125"/>
      <c r="K5" s="125"/>
      <c r="L5" s="125"/>
      <c r="M5" s="125"/>
      <c r="N5" s="125"/>
      <c r="O5" s="138"/>
    </row>
    <row r="6" spans="1:15" ht="14.1" customHeight="1">
      <c r="B6" s="146"/>
      <c r="C6" s="113"/>
      <c r="D6" s="118"/>
      <c r="E6" s="119"/>
      <c r="F6" s="120"/>
      <c r="G6" s="126" t="s">
        <v>1</v>
      </c>
      <c r="H6" s="127"/>
      <c r="I6" s="127"/>
      <c r="J6" s="127"/>
      <c r="K6" s="127"/>
      <c r="L6" s="127"/>
      <c r="M6" s="127"/>
      <c r="N6" s="127"/>
      <c r="O6" s="139"/>
    </row>
    <row r="7" spans="1:15" ht="27" customHeight="1">
      <c r="B7" s="147"/>
      <c r="C7" s="95"/>
      <c r="D7" s="121"/>
      <c r="E7" s="122"/>
      <c r="F7" s="123"/>
      <c r="G7" s="103" t="s">
        <v>70</v>
      </c>
      <c r="H7" s="104"/>
      <c r="I7" s="105"/>
      <c r="J7" s="107" t="s">
        <v>71</v>
      </c>
      <c r="K7" s="108"/>
      <c r="L7" s="109"/>
      <c r="M7" s="103" t="s">
        <v>67</v>
      </c>
      <c r="N7" s="104"/>
      <c r="O7" s="140"/>
    </row>
    <row r="8" spans="1:15" s="6" customFormat="1" ht="15" customHeight="1">
      <c r="B8" s="44" t="s">
        <v>2</v>
      </c>
      <c r="C8" s="11" t="s">
        <v>3</v>
      </c>
      <c r="D8" s="10"/>
      <c r="E8" s="20">
        <v>4414</v>
      </c>
      <c r="F8" s="26"/>
      <c r="G8" s="20"/>
      <c r="H8" s="20">
        <v>3890</v>
      </c>
      <c r="I8" s="26"/>
      <c r="J8" s="20"/>
      <c r="K8" s="20">
        <v>69</v>
      </c>
      <c r="L8" s="31"/>
      <c r="M8" s="8"/>
      <c r="N8" s="8">
        <f>H8+K8</f>
        <v>3959</v>
      </c>
      <c r="O8" s="45"/>
    </row>
    <row r="9" spans="1:15" s="6" customFormat="1" ht="15" customHeight="1">
      <c r="B9" s="46" t="s">
        <v>4</v>
      </c>
      <c r="C9" s="12" t="s">
        <v>5</v>
      </c>
      <c r="D9" s="33" t="s">
        <v>13</v>
      </c>
      <c r="E9" s="34">
        <f>E8*2</f>
        <v>8828</v>
      </c>
      <c r="F9" s="35" t="s">
        <v>14</v>
      </c>
      <c r="G9" s="36" t="s">
        <v>13</v>
      </c>
      <c r="H9" s="34">
        <f>H8*2</f>
        <v>7780</v>
      </c>
      <c r="I9" s="35" t="s">
        <v>14</v>
      </c>
      <c r="J9" s="36" t="s">
        <v>13</v>
      </c>
      <c r="K9" s="34">
        <f>K8*2</f>
        <v>138</v>
      </c>
      <c r="L9" s="37" t="s">
        <v>14</v>
      </c>
      <c r="M9" s="38" t="s">
        <v>13</v>
      </c>
      <c r="N9" s="39">
        <f>H9+K9</f>
        <v>7918</v>
      </c>
      <c r="O9" s="47" t="s">
        <v>14</v>
      </c>
    </row>
    <row r="10" spans="1:15" s="6" customFormat="1" ht="15" customHeight="1">
      <c r="B10" s="44" t="s">
        <v>6</v>
      </c>
      <c r="C10" s="11" t="s">
        <v>3</v>
      </c>
      <c r="D10" s="10"/>
      <c r="E10" s="20">
        <v>5440</v>
      </c>
      <c r="F10" s="27"/>
      <c r="G10" s="20"/>
      <c r="H10" s="20">
        <v>5452</v>
      </c>
      <c r="I10" s="27"/>
      <c r="J10" s="20"/>
      <c r="K10" s="21">
        <v>-17</v>
      </c>
      <c r="L10" s="28"/>
      <c r="M10" s="8"/>
      <c r="N10" s="8">
        <f t="shared" ref="N10:N17" si="0">H10+K10</f>
        <v>5435</v>
      </c>
      <c r="O10" s="45"/>
    </row>
    <row r="11" spans="1:15" s="6" customFormat="1" ht="15" customHeight="1">
      <c r="B11" s="46" t="s">
        <v>7</v>
      </c>
      <c r="C11" s="12" t="s">
        <v>5</v>
      </c>
      <c r="D11" s="33" t="s">
        <v>13</v>
      </c>
      <c r="E11" s="34">
        <f>E10*4</f>
        <v>21760</v>
      </c>
      <c r="F11" s="35" t="s">
        <v>14</v>
      </c>
      <c r="G11" s="36" t="s">
        <v>13</v>
      </c>
      <c r="H11" s="34">
        <f>H10*4</f>
        <v>21808</v>
      </c>
      <c r="I11" s="35" t="s">
        <v>14</v>
      </c>
      <c r="J11" s="36" t="s">
        <v>13</v>
      </c>
      <c r="K11" s="40">
        <f>K10*4</f>
        <v>-68</v>
      </c>
      <c r="L11" s="37" t="s">
        <v>14</v>
      </c>
      <c r="M11" s="38" t="s">
        <v>13</v>
      </c>
      <c r="N11" s="39">
        <f t="shared" si="0"/>
        <v>21740</v>
      </c>
      <c r="O11" s="47" t="s">
        <v>14</v>
      </c>
    </row>
    <row r="12" spans="1:15" s="6" customFormat="1" ht="15" customHeight="1">
      <c r="B12" s="44" t="s">
        <v>8</v>
      </c>
      <c r="C12" s="11" t="s">
        <v>3</v>
      </c>
      <c r="D12" s="10"/>
      <c r="E12" s="20">
        <v>1676</v>
      </c>
      <c r="F12" s="27"/>
      <c r="G12" s="20"/>
      <c r="H12" s="20">
        <v>1683</v>
      </c>
      <c r="I12" s="27"/>
      <c r="J12" s="20"/>
      <c r="K12" s="21">
        <v>0</v>
      </c>
      <c r="L12" s="32"/>
      <c r="M12" s="9"/>
      <c r="N12" s="8">
        <f t="shared" si="0"/>
        <v>1683</v>
      </c>
      <c r="O12" s="45"/>
    </row>
    <row r="13" spans="1:15" s="6" customFormat="1" ht="15" customHeight="1">
      <c r="B13" s="46" t="s">
        <v>9</v>
      </c>
      <c r="C13" s="12" t="s">
        <v>5</v>
      </c>
      <c r="D13" s="33" t="s">
        <v>13</v>
      </c>
      <c r="E13" s="34">
        <f>E12*6</f>
        <v>10056</v>
      </c>
      <c r="F13" s="35" t="s">
        <v>14</v>
      </c>
      <c r="G13" s="36" t="s">
        <v>13</v>
      </c>
      <c r="H13" s="34">
        <f>H12*6</f>
        <v>10098</v>
      </c>
      <c r="I13" s="35" t="s">
        <v>14</v>
      </c>
      <c r="J13" s="36" t="s">
        <v>13</v>
      </c>
      <c r="K13" s="40">
        <v>0</v>
      </c>
      <c r="L13" s="37" t="s">
        <v>14</v>
      </c>
      <c r="M13" s="38" t="s">
        <v>13</v>
      </c>
      <c r="N13" s="39">
        <f t="shared" si="0"/>
        <v>10098</v>
      </c>
      <c r="O13" s="47" t="s">
        <v>14</v>
      </c>
    </row>
    <row r="14" spans="1:15" s="6" customFormat="1" ht="15" customHeight="1">
      <c r="B14" s="44" t="s">
        <v>10</v>
      </c>
      <c r="C14" s="11" t="s">
        <v>3</v>
      </c>
      <c r="D14" s="10"/>
      <c r="E14" s="20">
        <v>858</v>
      </c>
      <c r="F14" s="27"/>
      <c r="G14" s="20"/>
      <c r="H14" s="20">
        <v>857</v>
      </c>
      <c r="I14" s="27"/>
      <c r="J14" s="20"/>
      <c r="K14" s="22">
        <v>-1</v>
      </c>
      <c r="L14" s="28"/>
      <c r="M14" s="8"/>
      <c r="N14" s="8">
        <f t="shared" si="0"/>
        <v>856</v>
      </c>
      <c r="O14" s="45"/>
    </row>
    <row r="15" spans="1:15" s="6" customFormat="1" ht="15" customHeight="1">
      <c r="B15" s="46" t="s">
        <v>11</v>
      </c>
      <c r="C15" s="12" t="s">
        <v>5</v>
      </c>
      <c r="D15" s="33" t="s">
        <v>13</v>
      </c>
      <c r="E15" s="34">
        <f>E14*8</f>
        <v>6864</v>
      </c>
      <c r="F15" s="35" t="s">
        <v>14</v>
      </c>
      <c r="G15" s="36" t="s">
        <v>13</v>
      </c>
      <c r="H15" s="34">
        <f>H14*8</f>
        <v>6856</v>
      </c>
      <c r="I15" s="35" t="s">
        <v>14</v>
      </c>
      <c r="J15" s="36" t="s">
        <v>13</v>
      </c>
      <c r="K15" s="58">
        <f>K14*8</f>
        <v>-8</v>
      </c>
      <c r="L15" s="37" t="s">
        <v>14</v>
      </c>
      <c r="M15" s="38" t="s">
        <v>13</v>
      </c>
      <c r="N15" s="39">
        <f t="shared" si="0"/>
        <v>6848</v>
      </c>
      <c r="O15" s="47" t="s">
        <v>14</v>
      </c>
    </row>
    <row r="16" spans="1:15" s="6" customFormat="1" ht="15" customHeight="1">
      <c r="B16" s="148" t="s">
        <v>12</v>
      </c>
      <c r="C16" s="11" t="s">
        <v>3</v>
      </c>
      <c r="D16" s="10"/>
      <c r="E16" s="8">
        <f>SUM(E8,E10,E12,E14)</f>
        <v>12388</v>
      </c>
      <c r="F16" s="28"/>
      <c r="G16" s="8"/>
      <c r="H16" s="8">
        <f>SUM(H8,H10,H12,H14)</f>
        <v>11882</v>
      </c>
      <c r="I16" s="28"/>
      <c r="J16" s="8"/>
      <c r="K16" s="17">
        <f>SUM(K8,K10,K12,K14)</f>
        <v>51</v>
      </c>
      <c r="L16" s="28"/>
      <c r="M16" s="8"/>
      <c r="N16" s="8">
        <f t="shared" si="0"/>
        <v>11933</v>
      </c>
      <c r="O16" s="45"/>
    </row>
    <row r="17" spans="2:15" ht="15" customHeight="1">
      <c r="B17" s="149"/>
      <c r="C17" s="23" t="s">
        <v>5</v>
      </c>
      <c r="D17" s="41" t="s">
        <v>13</v>
      </c>
      <c r="E17" s="39">
        <f>SUM(E9,E11,E13,E15)</f>
        <v>47508</v>
      </c>
      <c r="F17" s="37" t="s">
        <v>14</v>
      </c>
      <c r="G17" s="38" t="s">
        <v>13</v>
      </c>
      <c r="H17" s="39">
        <f>SUM(H9,H11,H13,H15)</f>
        <v>46542</v>
      </c>
      <c r="I17" s="37" t="s">
        <v>14</v>
      </c>
      <c r="J17" s="38" t="s">
        <v>13</v>
      </c>
      <c r="K17" s="42">
        <f>SUM(K9,K11,K13,K15)</f>
        <v>62</v>
      </c>
      <c r="L17" s="37" t="s">
        <v>14</v>
      </c>
      <c r="M17" s="38" t="s">
        <v>13</v>
      </c>
      <c r="N17" s="39">
        <f t="shared" si="0"/>
        <v>46604</v>
      </c>
      <c r="O17" s="48" t="s">
        <v>14</v>
      </c>
    </row>
    <row r="18" spans="2:15" ht="15" customHeight="1">
      <c r="B18" s="150" t="s">
        <v>17</v>
      </c>
      <c r="C18" s="94"/>
      <c r="D18" s="24"/>
      <c r="E18" s="7" t="s">
        <v>27</v>
      </c>
      <c r="F18" s="29"/>
      <c r="G18" s="25"/>
      <c r="H18" s="25" t="s">
        <v>28</v>
      </c>
      <c r="I18" s="30"/>
      <c r="J18" s="25"/>
      <c r="K18" s="25" t="s">
        <v>27</v>
      </c>
      <c r="L18" s="30"/>
      <c r="M18" s="25"/>
      <c r="N18" s="25" t="s">
        <v>30</v>
      </c>
      <c r="O18" s="49"/>
    </row>
    <row r="19" spans="2:15" ht="15" customHeight="1" thickBot="1">
      <c r="B19" s="151" t="s">
        <v>31</v>
      </c>
      <c r="C19" s="98"/>
      <c r="D19" s="50"/>
      <c r="E19" s="51" t="s">
        <v>27</v>
      </c>
      <c r="F19" s="52"/>
      <c r="G19" s="53"/>
      <c r="H19" s="53">
        <f>H17/E17*100</f>
        <v>97.966658247032086</v>
      </c>
      <c r="I19" s="54"/>
      <c r="J19" s="53"/>
      <c r="K19" s="55" t="s">
        <v>66</v>
      </c>
      <c r="L19" s="54"/>
      <c r="M19" s="53"/>
      <c r="N19" s="53">
        <f>N17/E17*100</f>
        <v>98.097162583143898</v>
      </c>
      <c r="O19" s="56"/>
    </row>
    <row r="20" spans="2:15" ht="4.5" customHeight="1">
      <c r="D20" s="5"/>
    </row>
    <row r="21" spans="2:15">
      <c r="B21" s="3" t="s">
        <v>68</v>
      </c>
    </row>
    <row r="24" spans="2:15"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</row>
    <row r="25" spans="2:15"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</row>
    <row r="27" spans="2:15"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</row>
    <row r="28" spans="2:15"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</row>
  </sheetData>
  <mergeCells count="13">
    <mergeCell ref="G7:I7"/>
    <mergeCell ref="J7:L7"/>
    <mergeCell ref="M7:O7"/>
    <mergeCell ref="B16:B17"/>
    <mergeCell ref="B18:C18"/>
    <mergeCell ref="B19:C19"/>
    <mergeCell ref="B24:O25"/>
    <mergeCell ref="B27:N28"/>
    <mergeCell ref="B1:O1"/>
    <mergeCell ref="B5:C7"/>
    <mergeCell ref="D5:F7"/>
    <mergeCell ref="G5:O5"/>
    <mergeCell ref="G6:O6"/>
  </mergeCells>
  <phoneticPr fontId="10"/>
  <pageMargins left="0.5" right="0.5" top="0.5" bottom="0.5" header="0.51200000000000001" footer="0.51200000000000001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15</vt:i4>
      </vt:variant>
    </vt:vector>
  </HeadingPairs>
  <TitlesOfParts>
    <vt:vector baseType="lpstr" size="15">
      <vt:lpstr>R7</vt:lpstr>
      <vt:lpstr>R6</vt:lpstr>
      <vt:lpstr>R5</vt:lpstr>
      <vt:lpstr>R4</vt:lpstr>
      <vt:lpstr>R3</vt:lpstr>
      <vt:lpstr>R2</vt:lpstr>
      <vt:lpstr>R1</vt:lpstr>
      <vt:lpstr>Ｈ30</vt:lpstr>
      <vt:lpstr>Ｈ29</vt:lpstr>
      <vt:lpstr>H28</vt:lpstr>
      <vt:lpstr>H27</vt:lpstr>
      <vt:lpstr>H26</vt:lpstr>
      <vt:lpstr>H25</vt:lpstr>
      <vt:lpstr>H24</vt:lpstr>
      <vt:lpstr>H23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2026-08-19T07:20:21Z</dcterms:created>
  <dcterms:modified xsi:type="dcterms:W3CDTF">2026-08-19T07:20:39Z</dcterms:modified>
</cp:coreProperties>
</file>