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0391"/>
  <workbookPr codeName="ThisWorkbook" defaultThemeVersion="166925"/>
  <xr:revisionPtr xr6:coauthVersionLast="36" xr6:coauthVersionMax="36" documentId="8_{273FE122-C38E-4571-8F01-05EC38DA02FB}" revIDLastSave="0" xr10:uidLastSave="{00000000-0000-0000-0000-000000000000}"/>
  <bookViews>
    <workbookView tabRatio="808" xr2:uid="{8F2FDF8E-FEEB-4BD5-8E6D-7F16DBB9B66A}" windowHeight="10290" windowWidth="28800" xWindow="0" yWindow="0"/>
  </bookViews>
  <sheets>
    <sheet r:id="rId1" name="申請内容入力シート" sheetId="1"/>
    <sheet r:id="rId2" name="様式第１号の11　HV給湯器省エネ効果計算シート" sheetId="19" state="hidden"/>
    <sheet r:id="rId3" name="見積書（太陽光）" sheetId="3"/>
    <sheet r:id="rId4" name="見積書（蓄電池）" sheetId="7"/>
    <sheet r:id="rId5" name="見積書（空調機器）" sheetId="4"/>
    <sheet r:id="rId6" name="様式第１号の２申請書表紙" sheetId="2"/>
    <sheet r:id="rId7" name="様式第１号の12　太陽光誓約書" sheetId="10"/>
    <sheet r:id="rId8" name="様式第１号の13　PV・蓄電池・エネマネ設置計画書" sheetId="11"/>
    <sheet r:id="rId9" name="様式第１号の14　自家消費率計算シート" sheetId="13"/>
    <sheet r:id="rId10" name="様式第１号の15　蓄電池誓約書" sheetId="14"/>
    <sheet r:id="rId11" name="様式第１号の16　空調誓約書" sheetId="17"/>
    <sheet r:id="rId12" name="様式第１号の11　空調機器省エネ効果計算" sheetId="23"/>
    <sheet r:id="rId13" name="様式第８号の２　実績報告書" sheetId="25"/>
    <sheet r:id="rId14" name="様式第10号　請求書" sheetId="37"/>
    <sheet r:id="rId15" name="収支精算書（太陽光）" sheetId="26"/>
    <sheet r:id="rId16" name="収支精算書（蓄電池）" sheetId="32"/>
    <sheet r:id="rId17" name="収支精算書（空調機器）" sheetId="35"/>
    <sheet r:id="rId18" name="空調機器詳細試算" sheetId="24" state="hidden"/>
    <sheet r:id="rId19" name="HV以外詳細試算" sheetId="22" state="hidden"/>
    <sheet r:id="rId20" name="HV詳細試算" sheetId="20" state="hidden"/>
  </sheets>
  <definedNames>
    <definedName localSheetId="7" name="_Hlk161427065">'様式第１号の13　PV・蓄電池・エネマネ設置計画書'!$B$25</definedName>
    <definedName localSheetId="8" name="_Hlk161427065">'様式第１号の14　自家消費率計算シート'!$B$24</definedName>
    <definedName localSheetId="4" name="_xlnm.Print_Area">'見積書（空調機器）'!$A$1:$G$26</definedName>
    <definedName localSheetId="2" name="_xlnm.Print_Area">'見積書（太陽光）'!$A$1:$G$26</definedName>
    <definedName localSheetId="3" name="_xlnm.Print_Area">'見積書（蓄電池）'!$A$1:$G$26</definedName>
    <definedName localSheetId="16" name="_xlnm.Print_Area">'収支精算書（空調機器）'!$B$1:$E$26</definedName>
    <definedName localSheetId="14" name="_xlnm.Print_Area">'収支精算書（太陽光）'!$B$1:$E$26</definedName>
    <definedName localSheetId="15" name="_xlnm.Print_Area">'収支精算書（蓄電池）'!$B$1:$E$26</definedName>
    <definedName localSheetId="0" name="_xlnm.Print_Area">申請内容入力シート!$A$1:$D$99</definedName>
    <definedName localSheetId="1" name="_xlnm.Print_Area">'様式第１号の11　HV給湯器省エネ効果計算シート'!$A$1:$H$38</definedName>
    <definedName localSheetId="11" name="_xlnm.Print_Area">'様式第１号の11　空調機器省エネ効果計算'!$A$1:$H$40</definedName>
    <definedName localSheetId="6" name="_xlnm.Print_Area">'様式第１号の12　太陽光誓約書'!$A$1:$AM$100</definedName>
    <definedName localSheetId="7" name="_xlnm.Print_Area">'様式第１号の13　PV・蓄電池・エネマネ設置計画書'!$A$1:$AN$46</definedName>
    <definedName localSheetId="8" name="_xlnm.Print_Area">'様式第１号の14　自家消費率計算シート'!$A$1:$AM$44</definedName>
    <definedName localSheetId="9" name="_xlnm.Print_Area">'様式第１号の15　蓄電池誓約書'!$A$1:$AM$144</definedName>
    <definedName localSheetId="10" name="_xlnm.Print_Area">'様式第１号の16　空調誓約書'!$A$1:$AM$47</definedName>
    <definedName localSheetId="5" name="_xlnm.Print_Area">様式第１号の２申請書表紙!$C$1:$AM$57</definedName>
    <definedName localSheetId="12" name="_xlnm.Print_Area">'様式第８号の２　実績報告書'!$C$1:$AM$67</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6" i="25" l="1"/>
  <c r="D30" i="1" l="1"/>
  <c r="D29" i="1"/>
  <c r="G21" i="3"/>
  <c r="G20" i="3"/>
  <c r="G19" i="3"/>
  <c r="G18" i="3"/>
  <c r="G17" i="3"/>
  <c r="G16" i="3"/>
  <c r="G15" i="3"/>
  <c r="G14" i="3"/>
  <c r="G13" i="3"/>
  <c r="G12" i="3"/>
  <c r="G11" i="3"/>
  <c r="G10" i="3"/>
  <c r="G9" i="3"/>
  <c r="G8" i="3"/>
  <c r="G7" i="3"/>
  <c r="G6" i="3"/>
  <c r="G5" i="3"/>
  <c r="G4" i="3"/>
  <c r="G21" i="7"/>
  <c r="G20" i="7"/>
  <c r="G19" i="7"/>
  <c r="G18" i="7"/>
  <c r="G17" i="7"/>
  <c r="G16" i="7"/>
  <c r="G15" i="7"/>
  <c r="G14" i="7"/>
  <c r="G13" i="7"/>
  <c r="G12" i="7"/>
  <c r="G11" i="7"/>
  <c r="G10" i="7"/>
  <c r="G9" i="7"/>
  <c r="G8" i="7"/>
  <c r="G7" i="7"/>
  <c r="G6" i="7"/>
  <c r="G5" i="7"/>
  <c r="G4" i="7"/>
  <c r="G21" i="4"/>
  <c r="G7" i="4"/>
  <c r="G8" i="4"/>
  <c r="G9" i="4"/>
  <c r="G10" i="4"/>
  <c r="G11" i="4"/>
  <c r="G12" i="4"/>
  <c r="G13" i="4"/>
  <c r="G14" i="4"/>
  <c r="G15" i="4"/>
  <c r="G16" i="4"/>
  <c r="G17" i="4"/>
  <c r="G18" i="4"/>
  <c r="G19" i="4"/>
  <c r="G20" i="4"/>
  <c r="C44" i="17"/>
  <c r="T46" i="17"/>
  <c r="T143" i="14"/>
  <c r="C141" i="14"/>
  <c r="T98" i="10"/>
  <c r="L31" i="37"/>
  <c r="L30" i="37"/>
  <c r="L29" i="37"/>
  <c r="W14" i="25"/>
  <c r="W13" i="25"/>
  <c r="W12" i="25"/>
  <c r="W11" i="25"/>
  <c r="W10" i="25"/>
  <c r="W9" i="25"/>
  <c r="D19" i="2"/>
  <c r="W11" i="2" l="1"/>
  <c r="W14" i="2"/>
  <c r="W13" i="2"/>
  <c r="W12" i="2"/>
  <c r="W10" i="2"/>
  <c r="W9" i="2"/>
  <c r="D20" i="25" l="1"/>
  <c r="G6" i="4" l="1"/>
  <c r="G5" i="4"/>
  <c r="G4" i="4"/>
  <c r="G26" i="37" l="1"/>
  <c r="G24" i="37"/>
  <c r="N22" i="37"/>
  <c r="G22" i="37"/>
  <c r="N20" i="37"/>
  <c r="G20" i="37"/>
  <c r="K9" i="37"/>
  <c r="D26" i="25"/>
  <c r="D21" i="35" l="1"/>
  <c r="E21" i="35" s="1"/>
  <c r="C21" i="35"/>
  <c r="D20" i="35"/>
  <c r="C20" i="35"/>
  <c r="D19" i="35"/>
  <c r="E19" i="35" s="1"/>
  <c r="C19" i="35"/>
  <c r="D18" i="35"/>
  <c r="E18" i="35" s="1"/>
  <c r="C18" i="35"/>
  <c r="D17" i="35"/>
  <c r="E17" i="35" s="1"/>
  <c r="C17" i="35"/>
  <c r="D16" i="35"/>
  <c r="C16" i="35"/>
  <c r="D15" i="35"/>
  <c r="E15" i="35" s="1"/>
  <c r="C15" i="35"/>
  <c r="D14" i="35"/>
  <c r="E14" i="35" s="1"/>
  <c r="C14" i="35"/>
  <c r="D13" i="35"/>
  <c r="C13" i="35"/>
  <c r="D12" i="35"/>
  <c r="C12" i="35"/>
  <c r="D11" i="35"/>
  <c r="E11" i="35" s="1"/>
  <c r="C11" i="35"/>
  <c r="D10" i="35"/>
  <c r="E10" i="35" s="1"/>
  <c r="C10" i="35"/>
  <c r="D9" i="35"/>
  <c r="E9" i="35" s="1"/>
  <c r="C9" i="35"/>
  <c r="D8" i="35"/>
  <c r="C8" i="35"/>
  <c r="D7" i="35"/>
  <c r="E7" i="35" s="1"/>
  <c r="C7" i="35"/>
  <c r="D6" i="35"/>
  <c r="E6" i="35" s="1"/>
  <c r="C6" i="35"/>
  <c r="D5" i="35"/>
  <c r="E5" i="35" s="1"/>
  <c r="C5" i="35"/>
  <c r="D4" i="35"/>
  <c r="E4" i="35" s="1"/>
  <c r="C4" i="35"/>
  <c r="E20" i="35"/>
  <c r="E16" i="35"/>
  <c r="E13" i="35"/>
  <c r="E12" i="35"/>
  <c r="E8" i="35"/>
  <c r="D5" i="32"/>
  <c r="E5" i="32" s="1"/>
  <c r="D6" i="32"/>
  <c r="E6" i="32" s="1"/>
  <c r="D7" i="32"/>
  <c r="E7" i="32" s="1"/>
  <c r="D8" i="32"/>
  <c r="E8" i="32" s="1"/>
  <c r="D9" i="32"/>
  <c r="E9" i="32" s="1"/>
  <c r="D10" i="32"/>
  <c r="D11" i="32"/>
  <c r="E11" i="32" s="1"/>
  <c r="D12" i="32"/>
  <c r="E12" i="32" s="1"/>
  <c r="D13" i="32"/>
  <c r="E13" i="32" s="1"/>
  <c r="D14" i="32"/>
  <c r="E14" i="32" s="1"/>
  <c r="D15" i="32"/>
  <c r="E15" i="32" s="1"/>
  <c r="D16" i="32"/>
  <c r="E16" i="32" s="1"/>
  <c r="D17" i="32"/>
  <c r="E17" i="32" s="1"/>
  <c r="D18" i="32"/>
  <c r="E18" i="32" s="1"/>
  <c r="D19" i="32"/>
  <c r="E19" i="32" s="1"/>
  <c r="D20" i="32"/>
  <c r="E20" i="32" s="1"/>
  <c r="D21" i="32"/>
  <c r="E21" i="32" s="1"/>
  <c r="D4" i="32"/>
  <c r="E4" i="32" s="1"/>
  <c r="C5" i="32"/>
  <c r="C6" i="32"/>
  <c r="C7" i="32"/>
  <c r="C8" i="32"/>
  <c r="C9" i="32"/>
  <c r="C10" i="32"/>
  <c r="C11" i="32"/>
  <c r="C12" i="32"/>
  <c r="C13" i="32"/>
  <c r="C14" i="32"/>
  <c r="C15" i="32"/>
  <c r="C16" i="32"/>
  <c r="C17" i="32"/>
  <c r="C18" i="32"/>
  <c r="C19" i="32"/>
  <c r="C20" i="32"/>
  <c r="C21" i="32"/>
  <c r="C4" i="32"/>
  <c r="E10" i="32"/>
  <c r="E9" i="26"/>
  <c r="E14" i="26"/>
  <c r="D5" i="26"/>
  <c r="E5" i="26" s="1"/>
  <c r="D6" i="26"/>
  <c r="E6" i="26" s="1"/>
  <c r="D7" i="26"/>
  <c r="E7" i="26" s="1"/>
  <c r="D8" i="26"/>
  <c r="E8" i="26" s="1"/>
  <c r="D9" i="26"/>
  <c r="D10" i="26"/>
  <c r="E10" i="26" s="1"/>
  <c r="D11" i="26"/>
  <c r="E11" i="26" s="1"/>
  <c r="D12" i="26"/>
  <c r="E12" i="26" s="1"/>
  <c r="D13" i="26"/>
  <c r="E13" i="26" s="1"/>
  <c r="D14" i="26"/>
  <c r="D15" i="26"/>
  <c r="E15" i="26" s="1"/>
  <c r="D16" i="26"/>
  <c r="E16" i="26" s="1"/>
  <c r="D17" i="26"/>
  <c r="E17" i="26" s="1"/>
  <c r="D18" i="26"/>
  <c r="E18" i="26" s="1"/>
  <c r="D19" i="26"/>
  <c r="E19" i="26" s="1"/>
  <c r="D20" i="26"/>
  <c r="E20" i="26" s="1"/>
  <c r="D21" i="26"/>
  <c r="E21" i="26" s="1"/>
  <c r="D4" i="26"/>
  <c r="E4" i="26" s="1"/>
  <c r="C5" i="26"/>
  <c r="C6" i="26"/>
  <c r="C7" i="26"/>
  <c r="C8" i="26"/>
  <c r="C9" i="26"/>
  <c r="C10" i="26"/>
  <c r="C11" i="26"/>
  <c r="C12" i="26"/>
  <c r="C13" i="26"/>
  <c r="C14" i="26"/>
  <c r="C15" i="26"/>
  <c r="C16" i="26"/>
  <c r="C17" i="26"/>
  <c r="C18" i="26"/>
  <c r="C19" i="26"/>
  <c r="C20" i="26"/>
  <c r="C21" i="26"/>
  <c r="C4" i="26"/>
  <c r="U15" i="11"/>
  <c r="E22" i="35" l="1"/>
  <c r="E22" i="32"/>
  <c r="E23" i="32"/>
  <c r="E24" i="32" s="1"/>
  <c r="E22" i="26"/>
  <c r="E26" i="32" l="1"/>
  <c r="E25" i="32"/>
  <c r="E25" i="35"/>
  <c r="E26" i="35"/>
  <c r="E23" i="26"/>
  <c r="E24" i="26" s="1"/>
  <c r="E26" i="26"/>
  <c r="E25" i="26"/>
  <c r="E23" i="35"/>
  <c r="E24" i="35" s="1"/>
  <c r="D24" i="2" l="1"/>
  <c r="D23" i="2"/>
  <c r="D22" i="2"/>
  <c r="D23" i="25"/>
  <c r="AC6" i="25"/>
  <c r="M44" i="11"/>
  <c r="M42" i="11"/>
  <c r="AC6" i="2"/>
  <c r="E11" i="23"/>
  <c r="E10" i="23"/>
  <c r="E9" i="23"/>
  <c r="E8" i="23"/>
  <c r="E7" i="23"/>
  <c r="E6" i="23"/>
  <c r="C11" i="23"/>
  <c r="C10" i="23"/>
  <c r="C9" i="23"/>
  <c r="C8" i="23"/>
  <c r="C6" i="23"/>
  <c r="C7" i="23"/>
  <c r="G35" i="11"/>
  <c r="AE33" i="11"/>
  <c r="G33" i="11"/>
  <c r="M31" i="11"/>
  <c r="K6" i="24" l="1"/>
  <c r="J6" i="24"/>
  <c r="O6" i="24" s="1"/>
  <c r="K5" i="24"/>
  <c r="J5" i="24"/>
  <c r="O5" i="24" s="1"/>
  <c r="K4" i="24"/>
  <c r="Q11" i="24" s="1"/>
  <c r="J4" i="24"/>
  <c r="N6" i="24" s="1"/>
  <c r="K3" i="24"/>
  <c r="F11" i="24" s="1"/>
  <c r="F16" i="24" s="1"/>
  <c r="J3" i="24"/>
  <c r="N5" i="24" s="1"/>
  <c r="R10" i="24"/>
  <c r="O4" i="24"/>
  <c r="N4" i="24"/>
  <c r="M12" i="24" l="1"/>
  <c r="M20" i="24" s="1"/>
  <c r="Q12" i="24"/>
  <c r="Q20" i="24" s="1"/>
  <c r="G11" i="24"/>
  <c r="M11" i="24"/>
  <c r="M16" i="24" s="1"/>
  <c r="L11" i="24"/>
  <c r="L16" i="24" s="1"/>
  <c r="F12" i="24"/>
  <c r="F20" i="24" s="1"/>
  <c r="P12" i="24"/>
  <c r="P20" i="24" s="1"/>
  <c r="O12" i="24"/>
  <c r="O20" i="24" s="1"/>
  <c r="N12" i="24"/>
  <c r="N20" i="24" s="1"/>
  <c r="K12" i="24"/>
  <c r="K20" i="24" s="1"/>
  <c r="J12" i="24"/>
  <c r="J20" i="24" s="1"/>
  <c r="I12" i="24"/>
  <c r="I20" i="24" s="1"/>
  <c r="H12" i="24"/>
  <c r="H20" i="24" s="1"/>
  <c r="H11" i="24"/>
  <c r="H16" i="24" s="1"/>
  <c r="K11" i="24"/>
  <c r="K16" i="24" s="1"/>
  <c r="J11" i="24"/>
  <c r="J16" i="24" s="1"/>
  <c r="I11" i="24"/>
  <c r="I16" i="24" s="1"/>
  <c r="P11" i="24"/>
  <c r="P16" i="24" s="1"/>
  <c r="O11" i="24"/>
  <c r="O16" i="24" s="1"/>
  <c r="N11" i="24"/>
  <c r="N16" i="24" s="1"/>
  <c r="L12" i="24"/>
  <c r="L20" i="24" s="1"/>
  <c r="Q16" i="24"/>
  <c r="G16" i="24" l="1"/>
  <c r="R16" i="24" s="1"/>
  <c r="D18" i="23" s="1"/>
  <c r="G12" i="24"/>
  <c r="G20" i="24" s="1"/>
  <c r="R20" i="24" s="1"/>
  <c r="D19" i="23" s="1"/>
  <c r="R11" i="24"/>
  <c r="R12" i="24" l="1"/>
  <c r="D20" i="23"/>
  <c r="B21" i="23" s="1"/>
  <c r="E22" i="22" l="1"/>
  <c r="B20" i="22"/>
  <c r="E16" i="22"/>
  <c r="B14" i="22"/>
  <c r="R6" i="22"/>
  <c r="R5" i="22"/>
  <c r="R4" i="22"/>
  <c r="L3" i="22"/>
  <c r="L4" i="22"/>
  <c r="O11" i="22" l="1"/>
  <c r="R10" i="22"/>
  <c r="Q11" i="22"/>
  <c r="P6" i="22"/>
  <c r="Q6" i="22" s="1"/>
  <c r="O6" i="22"/>
  <c r="Q5" i="22"/>
  <c r="P5" i="22"/>
  <c r="O5" i="22"/>
  <c r="H5" i="22"/>
  <c r="F5" i="22"/>
  <c r="G11" i="22"/>
  <c r="P4" i="22"/>
  <c r="Q4" i="22" s="1"/>
  <c r="O4" i="22"/>
  <c r="G16" i="22" l="1"/>
  <c r="G17" i="22" s="1"/>
  <c r="G22" i="22"/>
  <c r="G23" i="22" s="1"/>
  <c r="O16" i="22"/>
  <c r="O17" i="22" s="1"/>
  <c r="O22" i="22"/>
  <c r="O23" i="22" s="1"/>
  <c r="Q16" i="22"/>
  <c r="Q17" i="22" s="1"/>
  <c r="Q22" i="22"/>
  <c r="Q23" i="22" s="1"/>
  <c r="I11" i="22"/>
  <c r="K11" i="22"/>
  <c r="H11" i="22"/>
  <c r="J11" i="22"/>
  <c r="L11" i="22"/>
  <c r="F11" i="22"/>
  <c r="F16" i="22" s="1"/>
  <c r="F17" i="22" s="1"/>
  <c r="N11" i="22"/>
  <c r="P11" i="22"/>
  <c r="M11" i="22"/>
  <c r="P22" i="22" l="1"/>
  <c r="P23" i="22" s="1"/>
  <c r="P16" i="22"/>
  <c r="P17" i="22" s="1"/>
  <c r="N16" i="22"/>
  <c r="N17" i="22" s="1"/>
  <c r="N22" i="22"/>
  <c r="N23" i="22" s="1"/>
  <c r="F22" i="22"/>
  <c r="F23" i="22" s="1"/>
  <c r="L22" i="22"/>
  <c r="L23" i="22" s="1"/>
  <c r="L16" i="22"/>
  <c r="L17" i="22" s="1"/>
  <c r="J16" i="22"/>
  <c r="J17" i="22" s="1"/>
  <c r="J22" i="22"/>
  <c r="J23" i="22" s="1"/>
  <c r="H22" i="22"/>
  <c r="H23" i="22" s="1"/>
  <c r="H16" i="22"/>
  <c r="H17" i="22" s="1"/>
  <c r="K16" i="22"/>
  <c r="K17" i="22" s="1"/>
  <c r="K22" i="22"/>
  <c r="K23" i="22" s="1"/>
  <c r="M22" i="22"/>
  <c r="M23" i="22" s="1"/>
  <c r="M16" i="22"/>
  <c r="M17" i="22" s="1"/>
  <c r="I22" i="22"/>
  <c r="I23" i="22" s="1"/>
  <c r="I16" i="22"/>
  <c r="I17" i="22" s="1"/>
  <c r="R11" i="22"/>
  <c r="R23" i="22" l="1"/>
  <c r="R16" i="22"/>
  <c r="R17" i="22"/>
  <c r="R22" i="22"/>
  <c r="Q23" i="20" l="1"/>
  <c r="P23" i="20"/>
  <c r="O23" i="20"/>
  <c r="N23" i="20"/>
  <c r="M23" i="20"/>
  <c r="L23" i="20"/>
  <c r="K23" i="20"/>
  <c r="J23" i="20"/>
  <c r="I23" i="20"/>
  <c r="H23" i="20"/>
  <c r="G23" i="20"/>
  <c r="F23" i="20"/>
  <c r="E23" i="20"/>
  <c r="Q22" i="20"/>
  <c r="P22" i="20"/>
  <c r="O22" i="20"/>
  <c r="N22" i="20"/>
  <c r="M22" i="20"/>
  <c r="L22" i="20"/>
  <c r="K22" i="20"/>
  <c r="J22" i="20"/>
  <c r="I22" i="20"/>
  <c r="H22" i="20"/>
  <c r="G22" i="20"/>
  <c r="F22" i="20"/>
  <c r="E22" i="20"/>
  <c r="B20" i="20"/>
  <c r="O16" i="20"/>
  <c r="N16" i="20"/>
  <c r="M16" i="20"/>
  <c r="L16" i="20"/>
  <c r="G16" i="20"/>
  <c r="F16" i="20"/>
  <c r="E16" i="20"/>
  <c r="B14" i="20"/>
  <c r="L3" i="20"/>
  <c r="K16" i="20" s="1"/>
  <c r="R6" i="20"/>
  <c r="Q11" i="20" s="1"/>
  <c r="R5" i="20"/>
  <c r="J11" i="20" s="1"/>
  <c r="R4" i="20"/>
  <c r="F11" i="20" s="1"/>
  <c r="L4" i="20"/>
  <c r="L6" i="20"/>
  <c r="L7" i="20"/>
  <c r="L5" i="20"/>
  <c r="E16" i="19"/>
  <c r="R10" i="20"/>
  <c r="P6" i="20"/>
  <c r="Q6" i="20" s="1"/>
  <c r="O6" i="20"/>
  <c r="P5" i="20"/>
  <c r="Q5" i="20" s="1"/>
  <c r="O5" i="20"/>
  <c r="H5" i="20"/>
  <c r="F5" i="20"/>
  <c r="Q4" i="20"/>
  <c r="P4" i="20"/>
  <c r="O4" i="20"/>
  <c r="H16" i="20" l="1"/>
  <c r="P16" i="20"/>
  <c r="I16" i="20"/>
  <c r="Q16" i="20"/>
  <c r="J16" i="20"/>
  <c r="P11" i="20"/>
  <c r="N11" i="20"/>
  <c r="O11" i="20"/>
  <c r="K11" i="20"/>
  <c r="I11" i="20"/>
  <c r="H11" i="20"/>
  <c r="G11" i="20"/>
  <c r="L11" i="20"/>
  <c r="M11" i="20"/>
  <c r="R11" i="20" l="1"/>
  <c r="R17" i="20" l="1"/>
  <c r="D29" i="19" s="1"/>
  <c r="R23" i="20"/>
  <c r="E26" i="19" s="1"/>
  <c r="R22" i="20"/>
  <c r="E25" i="19" s="1"/>
  <c r="R16" i="20"/>
  <c r="C25" i="19" s="1"/>
  <c r="R24" i="20" l="1"/>
  <c r="D30" i="19" s="1"/>
  <c r="D31" i="19" s="1"/>
  <c r="B32" i="19" s="1"/>
  <c r="AB11" i="13" l="1"/>
  <c r="AE23" i="11"/>
  <c r="AC23" i="11"/>
  <c r="AC21" i="11"/>
  <c r="U17" i="11"/>
  <c r="Z19" i="11"/>
  <c r="U14" i="11"/>
  <c r="U13" i="11"/>
  <c r="X14" i="11"/>
  <c r="M7" i="11"/>
  <c r="G8" i="11"/>
  <c r="G9" i="11"/>
  <c r="G10" i="11"/>
  <c r="G11" i="11"/>
  <c r="D49" i="1"/>
  <c r="AE12" i="11" s="1"/>
  <c r="AH11" i="11"/>
  <c r="X11" i="11"/>
  <c r="AH10" i="11"/>
  <c r="X10" i="11"/>
  <c r="AH9" i="11"/>
  <c r="X9" i="11"/>
  <c r="AH8" i="11"/>
  <c r="X8" i="11"/>
  <c r="C96" i="10"/>
  <c r="U7" i="13" l="1"/>
  <c r="AB10" i="13" s="1"/>
  <c r="Z5" i="13" s="1"/>
  <c r="AB12" i="13" l="1"/>
  <c r="G22" i="7" l="1"/>
  <c r="G22" i="4"/>
  <c r="G26" i="4" s="1"/>
  <c r="G22" i="3"/>
  <c r="D23" i="1" l="1"/>
  <c r="D24" i="1" s="1"/>
  <c r="G26" i="7"/>
  <c r="G25" i="7"/>
  <c r="G25" i="4"/>
  <c r="G23" i="3"/>
  <c r="G24" i="3" s="1"/>
  <c r="G26" i="3"/>
  <c r="G25" i="3"/>
  <c r="D21" i="1"/>
  <c r="G23" i="7"/>
  <c r="G24" i="7" s="1"/>
  <c r="G23" i="4"/>
  <c r="G24" i="4" s="1"/>
  <c r="D33" i="1" l="1"/>
  <c r="M31" i="2" s="1"/>
  <c r="D22" i="1"/>
  <c r="D34" i="1" s="1"/>
  <c r="M30" i="2" s="1"/>
  <c r="M27" i="2"/>
  <c r="E27"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小川 慎治</author>
  </authors>
  <commentList>
    <comment ref="F4" authorId="0" shapeId="0" xr:uid="{050B552A-6EAC-4315-8B00-0E5A66DD7652}">
      <text>
        <r>
          <rPr>
            <sz val="9"/>
            <color indexed="81"/>
            <rFont val="MS P ゴシック"/>
            <family val="3"/>
            <charset val="128"/>
          </rPr>
          <t>四国電力排出係数</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小川 慎治</author>
  </authors>
  <commentList>
    <comment ref="O3" authorId="0" shapeId="0" xr:uid="{1401A493-68C9-4711-82A7-6C930950B5E4}">
      <text>
        <r>
          <rPr>
            <sz val="9"/>
            <color indexed="81"/>
            <rFont val="MS P ゴシック"/>
            <family val="3"/>
            <charset val="128"/>
          </rPr>
          <t>表B.5
2人世帯想定</t>
        </r>
      </text>
    </comment>
    <comment ref="P3" authorId="0" shapeId="0" xr:uid="{181A4048-F7C7-4FF0-98B9-5E9960E8CB58}">
      <text>
        <r>
          <rPr>
            <sz val="9"/>
            <color indexed="81"/>
            <rFont val="MS P ゴシック"/>
            <family val="3"/>
            <charset val="128"/>
          </rPr>
          <t>表B.3
4人世帯想定</t>
        </r>
      </text>
    </comment>
    <comment ref="Q3" authorId="0" shapeId="0" xr:uid="{78445A4F-6FBD-4FE2-9F7F-554E204C77AA}">
      <text>
        <r>
          <rPr>
            <sz val="9"/>
            <color indexed="81"/>
            <rFont val="MS P ゴシック"/>
            <family val="3"/>
            <charset val="128"/>
          </rPr>
          <t>住宅(4人想定)×10</t>
        </r>
      </text>
    </comment>
    <comment ref="E4" authorId="0" shapeId="0" xr:uid="{012A82C0-507F-468E-8D2E-1C624FDAF7B9}">
      <text>
        <r>
          <rPr>
            <sz val="9"/>
            <color indexed="81"/>
            <rFont val="MS P ゴシック"/>
            <family val="3"/>
            <charset val="128"/>
          </rPr>
          <t>灯油想定</t>
        </r>
      </text>
    </comment>
    <comment ref="E5" authorId="0" shapeId="0" xr:uid="{7A90B854-0948-40F5-9540-65E231863FA1}">
      <text>
        <r>
          <rPr>
            <sz val="9"/>
            <color indexed="81"/>
            <rFont val="MS P ゴシック"/>
            <family val="3"/>
            <charset val="128"/>
          </rPr>
          <t>LPガス想定</t>
        </r>
      </text>
    </comment>
    <comment ref="H6" authorId="0" shapeId="0" xr:uid="{15145271-1725-4599-B8C0-81F7ABF91A9E}">
      <text>
        <r>
          <rPr>
            <sz val="9"/>
            <color indexed="81"/>
            <rFont val="MS P ゴシック"/>
            <family val="3"/>
            <charset val="128"/>
          </rPr>
          <t>四国電力排出係数</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小川 慎治</author>
  </authors>
  <commentList>
    <comment ref="O3" authorId="0" shapeId="0" xr:uid="{B278C95D-343D-4BBD-8F2B-F02B6663E2D8}">
      <text>
        <r>
          <rPr>
            <sz val="9"/>
            <color indexed="81"/>
            <rFont val="MS P ゴシック"/>
            <family val="3"/>
            <charset val="128"/>
          </rPr>
          <t>表B.5
2人世帯想定</t>
        </r>
      </text>
    </comment>
    <comment ref="P3" authorId="0" shapeId="0" xr:uid="{1A699022-4B1E-4739-BFEB-B287464C8FD0}">
      <text>
        <r>
          <rPr>
            <sz val="9"/>
            <color indexed="81"/>
            <rFont val="MS P ゴシック"/>
            <family val="3"/>
            <charset val="128"/>
          </rPr>
          <t>表B.3
4人世帯想定</t>
        </r>
      </text>
    </comment>
    <comment ref="Q3" authorId="0" shapeId="0" xr:uid="{139831ED-0CD3-401B-8421-A736AA4EDA02}">
      <text>
        <r>
          <rPr>
            <sz val="9"/>
            <color indexed="81"/>
            <rFont val="MS P ゴシック"/>
            <family val="3"/>
            <charset val="128"/>
          </rPr>
          <t>住宅(4人想定)×10</t>
        </r>
      </text>
    </comment>
    <comment ref="E4" authorId="0" shapeId="0" xr:uid="{1137F616-B397-4191-84D7-9B05C7BDDFDD}">
      <text>
        <r>
          <rPr>
            <sz val="9"/>
            <color indexed="81"/>
            <rFont val="MS P ゴシック"/>
            <family val="3"/>
            <charset val="128"/>
          </rPr>
          <t>灯油想定</t>
        </r>
      </text>
    </comment>
    <comment ref="E5" authorId="0" shapeId="0" xr:uid="{C7380E2F-82FF-411D-AC8B-02F4452D302C}">
      <text>
        <r>
          <rPr>
            <sz val="9"/>
            <color indexed="81"/>
            <rFont val="MS P ゴシック"/>
            <family val="3"/>
            <charset val="128"/>
          </rPr>
          <t>LPガス想定</t>
        </r>
      </text>
    </comment>
    <comment ref="H6" authorId="0" shapeId="0" xr:uid="{B87C1C33-62C1-4775-9A15-4D7C7A622932}">
      <text>
        <r>
          <rPr>
            <sz val="9"/>
            <color indexed="81"/>
            <rFont val="MS P ゴシック"/>
            <family val="3"/>
            <charset val="128"/>
          </rPr>
          <t>四国電力排出係数</t>
        </r>
      </text>
    </comment>
  </commentList>
</comments>
</file>

<file path=xl/sharedStrings.xml><?xml version="1.0" encoding="utf-8"?>
<sst xmlns="http://schemas.openxmlformats.org/spreadsheetml/2006/main" count="703" uniqueCount="366">
  <si>
    <t>申請日</t>
    <rPh sb="0" eb="3">
      <t>シンセイビ</t>
    </rPh>
    <phoneticPr fontId="1"/>
  </si>
  <si>
    <t>（宛先）岡　崎　市　長</t>
    <rPh sb="1" eb="3">
      <t>アテサキ</t>
    </rPh>
    <rPh sb="4" eb="5">
      <t>オカ</t>
    </rPh>
    <rPh sb="6" eb="7">
      <t>ザキ</t>
    </rPh>
    <rPh sb="8" eb="9">
      <t>シ</t>
    </rPh>
    <rPh sb="10" eb="11">
      <t>チョウ</t>
    </rPh>
    <phoneticPr fontId="1"/>
  </si>
  <si>
    <t>郵便番号</t>
    <rPh sb="0" eb="4">
      <t>ユウビンバンゴウ</t>
    </rPh>
    <phoneticPr fontId="1"/>
  </si>
  <si>
    <t>氏名</t>
    <rPh sb="0" eb="2">
      <t>シメイ</t>
    </rPh>
    <phoneticPr fontId="1"/>
  </si>
  <si>
    <t>電話番号</t>
    <rPh sb="0" eb="4">
      <t>デンワバンゴウ</t>
    </rPh>
    <phoneticPr fontId="1"/>
  </si>
  <si>
    <t>太陽光発電設備設置事業</t>
    <rPh sb="0" eb="7">
      <t>タイヨウコウハツデンセツビ</t>
    </rPh>
    <rPh sb="7" eb="9">
      <t>セッチ</t>
    </rPh>
    <rPh sb="9" eb="11">
      <t>ジギョウ</t>
    </rPh>
    <phoneticPr fontId="1"/>
  </si>
  <si>
    <t>蓄電池設置事業</t>
    <rPh sb="0" eb="3">
      <t>チクデンチ</t>
    </rPh>
    <rPh sb="3" eb="5">
      <t>セッチ</t>
    </rPh>
    <rPh sb="5" eb="7">
      <t>ジギョウ</t>
    </rPh>
    <phoneticPr fontId="1"/>
  </si>
  <si>
    <t>エネルギーマネジメントシステム設置事業</t>
    <rPh sb="15" eb="19">
      <t>セッチジギョウ</t>
    </rPh>
    <phoneticPr fontId="1"/>
  </si>
  <si>
    <t>コージェネレーションシステム設置事業</t>
    <rPh sb="14" eb="16">
      <t>セッチ</t>
    </rPh>
    <rPh sb="16" eb="18">
      <t>ジギョウ</t>
    </rPh>
    <phoneticPr fontId="1"/>
  </si>
  <si>
    <t>高効率空調機器設置事業</t>
    <rPh sb="0" eb="3">
      <t>コウコウリツ</t>
    </rPh>
    <rPh sb="3" eb="5">
      <t>クウチョウ</t>
    </rPh>
    <rPh sb="5" eb="7">
      <t>キキ</t>
    </rPh>
    <rPh sb="7" eb="9">
      <t>セッチ</t>
    </rPh>
    <rPh sb="9" eb="11">
      <t>ジギョウ</t>
    </rPh>
    <phoneticPr fontId="1"/>
  </si>
  <si>
    <t>高効率給湯機器設置事業</t>
    <rPh sb="0" eb="3">
      <t>コウコウリツ</t>
    </rPh>
    <rPh sb="3" eb="5">
      <t>キュウトウ</t>
    </rPh>
    <rPh sb="5" eb="7">
      <t>キキ</t>
    </rPh>
    <rPh sb="7" eb="11">
      <t>セッチジギョウ</t>
    </rPh>
    <phoneticPr fontId="1"/>
  </si>
  <si>
    <t>１つ目</t>
    <rPh sb="2" eb="3">
      <t>メ</t>
    </rPh>
    <phoneticPr fontId="1"/>
  </si>
  <si>
    <t>２つ目</t>
    <rPh sb="2" eb="3">
      <t>メ</t>
    </rPh>
    <phoneticPr fontId="1"/>
  </si>
  <si>
    <t>３つ目</t>
    <rPh sb="2" eb="3">
      <t>メ</t>
    </rPh>
    <phoneticPr fontId="1"/>
  </si>
  <si>
    <t>-</t>
  </si>
  <si>
    <t>-</t>
    <phoneticPr fontId="1"/>
  </si>
  <si>
    <t>補助事業の予定工期</t>
    <rPh sb="0" eb="4">
      <t>ホジョジギョウ</t>
    </rPh>
    <rPh sb="5" eb="9">
      <t>ヨテイコウキ</t>
    </rPh>
    <phoneticPr fontId="1"/>
  </si>
  <si>
    <t>始まり</t>
    <rPh sb="0" eb="1">
      <t>ハジ</t>
    </rPh>
    <phoneticPr fontId="1"/>
  </si>
  <si>
    <t>終わり</t>
    <rPh sb="0" eb="1">
      <t>オ</t>
    </rPh>
    <phoneticPr fontId="1"/>
  </si>
  <si>
    <t>～</t>
    <phoneticPr fontId="1"/>
  </si>
  <si>
    <t>交付申請額</t>
    <rPh sb="0" eb="5">
      <t>コウフシンセイガク</t>
    </rPh>
    <phoneticPr fontId="1"/>
  </si>
  <si>
    <t>項目</t>
    <rPh sb="0" eb="2">
      <t>コウモク</t>
    </rPh>
    <phoneticPr fontId="1"/>
  </si>
  <si>
    <t>単価（単位：円）</t>
    <rPh sb="0" eb="2">
      <t>タンカ</t>
    </rPh>
    <phoneticPr fontId="1"/>
  </si>
  <si>
    <t>数量</t>
    <rPh sb="0" eb="2">
      <t>スウリョウ</t>
    </rPh>
    <phoneticPr fontId="1"/>
  </si>
  <si>
    <t>単位</t>
    <rPh sb="0" eb="2">
      <t>タンイ</t>
    </rPh>
    <phoneticPr fontId="1"/>
  </si>
  <si>
    <t>金額（税抜き）（単位：円）</t>
    <rPh sb="0" eb="2">
      <t>キンガク</t>
    </rPh>
    <rPh sb="3" eb="5">
      <t>ゼイヌ</t>
    </rPh>
    <phoneticPr fontId="1"/>
  </si>
  <si>
    <t>小計</t>
    <rPh sb="0" eb="2">
      <t>ショウケイ</t>
    </rPh>
    <phoneticPr fontId="1"/>
  </si>
  <si>
    <t>消費税</t>
    <rPh sb="0" eb="3">
      <t>ショウヒゼイ</t>
    </rPh>
    <phoneticPr fontId="1"/>
  </si>
  <si>
    <t>合計</t>
    <rPh sb="0" eb="2">
      <t>ゴウケイ</t>
    </rPh>
    <phoneticPr fontId="1"/>
  </si>
  <si>
    <t>件名：太陽光発電設備設置工事</t>
    <rPh sb="0" eb="2">
      <t>ケンメイ</t>
    </rPh>
    <rPh sb="3" eb="6">
      <t>タイヨウコウ</t>
    </rPh>
    <rPh sb="6" eb="10">
      <t>ハツデンセツビ</t>
    </rPh>
    <rPh sb="10" eb="12">
      <t>セッチ</t>
    </rPh>
    <rPh sb="12" eb="14">
      <t>コウジ</t>
    </rPh>
    <phoneticPr fontId="1"/>
  </si>
  <si>
    <t>太陽光発電設備設置工事</t>
    <rPh sb="0" eb="7">
      <t>タイヨウコウハツデンセツビ</t>
    </rPh>
    <rPh sb="7" eb="11">
      <t>セッチコウジ</t>
    </rPh>
    <phoneticPr fontId="1"/>
  </si>
  <si>
    <t>補助対象経費</t>
    <rPh sb="0" eb="2">
      <t>ホジョ</t>
    </rPh>
    <rPh sb="2" eb="4">
      <t>タイショウ</t>
    </rPh>
    <rPh sb="4" eb="6">
      <t>ケイヒ</t>
    </rPh>
    <phoneticPr fontId="1"/>
  </si>
  <si>
    <t>補助金額</t>
    <rPh sb="0" eb="4">
      <t>ホジョキンガク</t>
    </rPh>
    <phoneticPr fontId="1"/>
  </si>
  <si>
    <t>太陽光</t>
    <rPh sb="0" eb="3">
      <t>タイヨウコウ</t>
    </rPh>
    <phoneticPr fontId="1"/>
  </si>
  <si>
    <t>蓄電池</t>
    <rPh sb="0" eb="3">
      <t>チクデンチ</t>
    </rPh>
    <phoneticPr fontId="1"/>
  </si>
  <si>
    <t>空調</t>
    <rPh sb="0" eb="2">
      <t>クウチョウ</t>
    </rPh>
    <phoneticPr fontId="1"/>
  </si>
  <si>
    <t>給湯</t>
    <rPh sb="0" eb="2">
      <t>キュウトウ</t>
    </rPh>
    <phoneticPr fontId="1"/>
  </si>
  <si>
    <t>補助申請額合計</t>
    <rPh sb="0" eb="5">
      <t>ホジョシンセイガク</t>
    </rPh>
    <rPh sb="5" eb="7">
      <t>ゴウケイ</t>
    </rPh>
    <phoneticPr fontId="1"/>
  </si>
  <si>
    <t>算出の基礎（交付対象事業）</t>
    <rPh sb="0" eb="2">
      <t>サンシュツ</t>
    </rPh>
    <rPh sb="3" eb="5">
      <t>キソ</t>
    </rPh>
    <rPh sb="6" eb="10">
      <t>コウフタイショウ</t>
    </rPh>
    <rPh sb="10" eb="12">
      <t>ジギョウ</t>
    </rPh>
    <phoneticPr fontId="1"/>
  </si>
  <si>
    <t>補助対象経費合計</t>
    <rPh sb="0" eb="2">
      <t>ホジョ</t>
    </rPh>
    <rPh sb="2" eb="4">
      <t>タイショウ</t>
    </rPh>
    <rPh sb="4" eb="6">
      <t>ケイヒ</t>
    </rPh>
    <rPh sb="6" eb="8">
      <t>ゴウケイ</t>
    </rPh>
    <phoneticPr fontId="1"/>
  </si>
  <si>
    <t>提出書類（共通）</t>
    <rPh sb="5" eb="7">
      <t>キョウツウ</t>
    </rPh>
    <phoneticPr fontId="1"/>
  </si>
  <si>
    <t>⑤住宅用高効率空調機器</t>
    <phoneticPr fontId="1"/>
  </si>
  <si>
    <t>同意事項
（共通）</t>
    <phoneticPr fontId="1"/>
  </si>
  <si>
    <t>※値引きがある場合は値引き後の経費とする。</t>
    <phoneticPr fontId="1"/>
  </si>
  <si>
    <t>地域脱炭素移行・再エネ推進交付金実施要領　（別表１－４・対象設備）に掲げる費用</t>
  </si>
  <si>
    <t>誓約書（住宅太陽光発電設備）</t>
    <rPh sb="0" eb="3">
      <t>セイヤクショ</t>
    </rPh>
    <rPh sb="4" eb="6">
      <t>ジュウタク</t>
    </rPh>
    <rPh sb="6" eb="13">
      <t>タイヨウコウハツデンセツビ</t>
    </rPh>
    <phoneticPr fontId="1"/>
  </si>
  <si>
    <t>私は、岡崎市脱炭素先行地域づくり事業費補助金の交付を受けるに当たり、上記の項目について了承し、遵守することを誓います。</t>
    <phoneticPr fontId="1"/>
  </si>
  <si>
    <t>誓約日</t>
    <rPh sb="0" eb="3">
      <t>セイヤクビ</t>
    </rPh>
    <phoneticPr fontId="1"/>
  </si>
  <si>
    <t>氏名</t>
    <rPh sb="0" eb="2">
      <t>シメイ</t>
    </rPh>
    <phoneticPr fontId="1"/>
  </si>
  <si>
    <t xml:space="preserve">１．本事業によって得られる環境価値のうち、需要家に供給を行った電力量に紐付く環境価値を需要家に帰属させるものであること。
２．電気事業者による再生可能エネルギー電気の調達に関する特別措置法（平成23年法律第108号。以下「再エネ特措法」という。）に基づく固定価格買取制度（以下「FIT」という。）の認定又はFIP(FeedinPremium)制度の認定を取得しないこと。また、国が実施するその他の補助制度を利用していないこと。
３．電気事業法第２条第１項第５号ロに定める接続供給（自己託送）を行わないものであること。
４．再エネ特措法に基づく「事業計画策定ガイドライン（太陽光発電）」（資源エネルギー庁）に定める遵守事項等に準拠して事業を実施すること（ただし、専らFITの認定を受けた者に対するものを除く。)。特に、次の（a）～（i）をすべて遵守していることを確認すること。
（a）地域住民や地域の自治体と適切なコミュニケーションを図るとともに、地域住民に十分配慮して事業を実施するよう努めること。
（b）関係法令及び条例の規定に従い、土地開発等の設計・施工を行うこと。
（c）防災、環境保全、景観保全を考慮し交付対象設備の設計を行うよう努めること。
（d）一の場所において、設備を複数の設備に分割したものでないこと。
（e）20kW以上の太陽光発電設備の場合、発電設備を囲う柵塀を設置するとともに、柵塀等の外側の見えやすい場所に標識（交付対象事業者の名称・代表者氏名・住所・連絡先電話番号、保守点検責任者の名称・氏名・住所・連絡先電話番号、運転開始年月日、本交付金により設置した旨を記載したもの）を掲示すること。
（f）電気事業法の規定に基づく技術基準適合義務,立入検査,報告徴収に対する資料の提出に対応するため,発電設備の設計図書や竣工試験データを含む完成図書を作成し,適切な方法で管理及び保存すること。
（g）設備の設置後、適切な保守点検及び維持管理を実施すること。
（h）接続契約を締結している一般送配電事業者又は特定送配電事業者から国が定める出力制御の指針に基づいた出力制御の要請を受けたときは、適切な方法により協力すること。
（i）防災、環境保全、景観保全の観点から計画段階で予期しなかった問題が生じた場合、適切な対策を講じ、災害防止や自然破壊、近隣への配慮を行うよう努めること。
（j）補助対象設備を処分する際は，関係法令（岡崎市条例を含む。）の規定を遵守すること。
（k）10kW以上の太陽光発電設備の場合、交付対象設備の解体・撤去等に係る廃棄等費用について、「廃棄等費用積立ガイドライン」（資源エネルギー庁）を参考に、必要な経費を算定し、積立等の方法により確保する計画を策定し、その計画に従い適切な経費の積立等を行い、発電事業の終了時において、適切な廃棄・リサイクルを実施すること。
（l）10kW以上の太陽光発電設備の場合、災害等による撤去及び処分に備えた火災保険や地震保険、第三者賠償保険等に加入するよう努めること。
</t>
    <phoneticPr fontId="1"/>
  </si>
  <si>
    <t>様式第１号の４（第１条関係）</t>
    <rPh sb="0" eb="2">
      <t>ヨウシキ</t>
    </rPh>
    <rPh sb="2" eb="3">
      <t>ダイ</t>
    </rPh>
    <rPh sb="4" eb="5">
      <t>ゴウ</t>
    </rPh>
    <rPh sb="8" eb="9">
      <t>ダイ</t>
    </rPh>
    <rPh sb="10" eb="11">
      <t>ジョウ</t>
    </rPh>
    <rPh sb="11" eb="13">
      <t>カンケイ</t>
    </rPh>
    <phoneticPr fontId="1"/>
  </si>
  <si>
    <t>太陽電池モジュール</t>
    <rPh sb="0" eb="2">
      <t>タイヨウ</t>
    </rPh>
    <rPh sb="2" eb="4">
      <t>デンチ</t>
    </rPh>
    <phoneticPr fontId="1"/>
  </si>
  <si>
    <t>製造事業者名</t>
    <rPh sb="0" eb="6">
      <t>セイゾウジギョウシャメイ</t>
    </rPh>
    <phoneticPr fontId="1"/>
  </si>
  <si>
    <t>製造事業者名</t>
    <rPh sb="0" eb="5">
      <t>セイゾウジギョウシャ</t>
    </rPh>
    <rPh sb="5" eb="6">
      <t>メイ</t>
    </rPh>
    <phoneticPr fontId="1"/>
  </si>
  <si>
    <t>型式</t>
    <rPh sb="0" eb="2">
      <t>カタシキ</t>
    </rPh>
    <phoneticPr fontId="1"/>
  </si>
  <si>
    <t>枚数</t>
  </si>
  <si>
    <t>枚数</t>
    <rPh sb="0" eb="2">
      <t>マイスウ</t>
    </rPh>
    <phoneticPr fontId="1"/>
  </si>
  <si>
    <t>１種類目</t>
    <rPh sb="1" eb="4">
      <t>シュルイメ</t>
    </rPh>
    <phoneticPr fontId="1"/>
  </si>
  <si>
    <t>２種類目</t>
    <rPh sb="1" eb="4">
      <t>シュルイメ</t>
    </rPh>
    <phoneticPr fontId="1"/>
  </si>
  <si>
    <t>３種類目</t>
    <rPh sb="1" eb="4">
      <t>シュルイメ</t>
    </rPh>
    <phoneticPr fontId="1"/>
  </si>
  <si>
    <t>４種類目</t>
    <rPh sb="1" eb="4">
      <t>シュルイメ</t>
    </rPh>
    <phoneticPr fontId="1"/>
  </si>
  <si>
    <t>型式</t>
    <rPh sb="0" eb="2">
      <t>カタシキ</t>
    </rPh>
    <phoneticPr fontId="1"/>
  </si>
  <si>
    <t>公称最大出力</t>
    <rPh sb="0" eb="4">
      <t>コウショウサイダイ</t>
    </rPh>
    <rPh sb="4" eb="6">
      <t>シュツリョク</t>
    </rPh>
    <phoneticPr fontId="1"/>
  </si>
  <si>
    <t>①</t>
    <phoneticPr fontId="1"/>
  </si>
  <si>
    <t>②</t>
    <phoneticPr fontId="1"/>
  </si>
  <si>
    <t>③</t>
    <phoneticPr fontId="1"/>
  </si>
  <si>
    <t>④</t>
    <phoneticPr fontId="1"/>
  </si>
  <si>
    <t>太陽電池の最大出力　①～④の合計(小数点以下３位を切り捨て)</t>
  </si>
  <si>
    <t>合計（kW）</t>
    <rPh sb="0" eb="2">
      <t>ゴウケイ</t>
    </rPh>
    <phoneticPr fontId="1"/>
  </si>
  <si>
    <t>公称最大出力（W）</t>
    <rPh sb="0" eb="2">
      <t>コウショウ</t>
    </rPh>
    <rPh sb="2" eb="4">
      <t>サイダイ</t>
    </rPh>
    <rPh sb="4" eb="6">
      <t>シュツリョク</t>
    </rPh>
    <phoneticPr fontId="1"/>
  </si>
  <si>
    <t>(財)電気安全環境研究所(JET)の認証</t>
    <phoneticPr fontId="1"/>
  </si>
  <si>
    <t>他の機関による認証</t>
    <phoneticPr fontId="1"/>
  </si>
  <si>
    <t>(財)電気安全環境研究所(JET)の認証の有無</t>
    <rPh sb="21" eb="23">
      <t>ウム</t>
    </rPh>
    <phoneticPr fontId="1"/>
  </si>
  <si>
    <t>認証機関名</t>
    <rPh sb="0" eb="5">
      <t>ニンショウキカンメイ</t>
    </rPh>
    <phoneticPr fontId="1"/>
  </si>
  <si>
    <t>インバーター・保護装置
（PCS）</t>
    <rPh sb="7" eb="11">
      <t>ホゴソウチ</t>
    </rPh>
    <phoneticPr fontId="1"/>
  </si>
  <si>
    <t>製造
事業者名</t>
    <rPh sb="0" eb="2">
      <t>セイゾウ</t>
    </rPh>
    <rPh sb="3" eb="6">
      <t>ジギョウシャ</t>
    </rPh>
    <rPh sb="6" eb="7">
      <t>メイ</t>
    </rPh>
    <phoneticPr fontId="1"/>
  </si>
  <si>
    <t>定格規格出力</t>
    <rPh sb="0" eb="2">
      <t>テイカク</t>
    </rPh>
    <rPh sb="2" eb="4">
      <t>キカク</t>
    </rPh>
    <rPh sb="4" eb="6">
      <t>シュツリョク</t>
    </rPh>
    <phoneticPr fontId="1"/>
  </si>
  <si>
    <t>kW</t>
    <phoneticPr fontId="1"/>
  </si>
  <si>
    <t>(財)電気安全環境研究所
(JET)の認証</t>
    <phoneticPr fontId="1"/>
  </si>
  <si>
    <t>PCS</t>
    <phoneticPr fontId="1"/>
  </si>
  <si>
    <t>※様式第１号の１（住宅用）岡崎市脱炭素先行地域づくり事業費補助金交付申請書の交付申請額算出の基礎①には、太陽電池モジュールにおけるJIS等に基づく公称最大出力の合計値と、パワーコンディショナーの定格規格出力の合計値の低い方を用いて計算すること。</t>
  </si>
  <si>
    <t>発電電力消費量計画書</t>
    <rPh sb="0" eb="2">
      <t>ハツデン</t>
    </rPh>
    <rPh sb="2" eb="4">
      <t>デンリョク</t>
    </rPh>
    <rPh sb="4" eb="6">
      <t>ショウヒ</t>
    </rPh>
    <rPh sb="6" eb="7">
      <t>リョウ</t>
    </rPh>
    <rPh sb="7" eb="10">
      <t>ケイカクショ</t>
    </rPh>
    <phoneticPr fontId="1"/>
  </si>
  <si>
    <t>導入する太陽光発電設備の出力</t>
    <rPh sb="0" eb="2">
      <t>ドウニュウ</t>
    </rPh>
    <rPh sb="4" eb="9">
      <t>タイヨウコウハツデン</t>
    </rPh>
    <rPh sb="9" eb="11">
      <t>セツビ</t>
    </rPh>
    <rPh sb="12" eb="14">
      <t>シュツリョク</t>
    </rPh>
    <phoneticPr fontId="1"/>
  </si>
  <si>
    <t>蓄電池の同時設置</t>
    <rPh sb="0" eb="3">
      <t>チクデンチ</t>
    </rPh>
    <rPh sb="4" eb="8">
      <t>ドウジセッチ</t>
    </rPh>
    <phoneticPr fontId="1"/>
  </si>
  <si>
    <t>①　自家消費率【見込み】（③÷②）</t>
    <rPh sb="2" eb="7">
      <t>ジカショウヒリツ</t>
    </rPh>
    <rPh sb="8" eb="10">
      <t>ミコ</t>
    </rPh>
    <phoneticPr fontId="1"/>
  </si>
  <si>
    <t>②　補助対象設備の年間発電量【見込み】（③+④）</t>
    <rPh sb="2" eb="6">
      <t>ホジョタイショウ</t>
    </rPh>
    <rPh sb="6" eb="8">
      <t>セツビ</t>
    </rPh>
    <rPh sb="9" eb="14">
      <t>ネンカンハツデンリョウ</t>
    </rPh>
    <rPh sb="15" eb="17">
      <t>ミコ</t>
    </rPh>
    <phoneticPr fontId="1"/>
  </si>
  <si>
    <t>③　自家消費量（②のうち）</t>
    <rPh sb="2" eb="7">
      <t>ジカショウヒリョウ</t>
    </rPh>
    <phoneticPr fontId="1"/>
  </si>
  <si>
    <t>④　売電料（②のうち）</t>
    <rPh sb="2" eb="5">
      <t>バイデンリョウ</t>
    </rPh>
    <phoneticPr fontId="1"/>
  </si>
  <si>
    <t>kWh</t>
    <phoneticPr fontId="1"/>
  </si>
  <si>
    <t>10．交付決定の取り消しに伴う補助金の返還や財産処分等により財産処分納付金が発生した場合には，遅滞なく岡崎市の指示に従い返還，納付すること。
11．設置する箇所は店舗や事務所・賃貸住宅などどして使用する収益を得るための事業部分が合わさった建物ではなく、また、個人で継続して事業を営む個人事業主ではない。</t>
  </si>
  <si>
    <t>■ エネルギー使用想定</t>
    <rPh sb="7" eb="9">
      <t>シヨウ</t>
    </rPh>
    <rPh sb="9" eb="11">
      <t>ソウテイ</t>
    </rPh>
    <phoneticPr fontId="1"/>
  </si>
  <si>
    <t>各種換算係数</t>
    <rPh sb="0" eb="2">
      <t>カクシュ</t>
    </rPh>
    <rPh sb="2" eb="4">
      <t>カンザン</t>
    </rPh>
    <rPh sb="4" eb="6">
      <t>ケイスウ</t>
    </rPh>
    <phoneticPr fontId="1"/>
  </si>
  <si>
    <r>
      <t>機器効率</t>
    </r>
    <r>
      <rPr>
        <sz val="9"/>
        <color theme="1"/>
        <rFont val="Meiryo UI"/>
        <family val="3"/>
        <charset val="128"/>
      </rPr>
      <t>（計算シート入力値）</t>
    </r>
    <rPh sb="0" eb="2">
      <t>キキ</t>
    </rPh>
    <rPh sb="2" eb="4">
      <t>コウリツ</t>
    </rPh>
    <rPh sb="5" eb="7">
      <t>ケイサン</t>
    </rPh>
    <rPh sb="10" eb="13">
      <t>ニュウリョクチ</t>
    </rPh>
    <phoneticPr fontId="10"/>
  </si>
  <si>
    <r>
      <t>給湯負荷</t>
    </r>
    <r>
      <rPr>
        <sz val="9"/>
        <color theme="1"/>
        <rFont val="Meiryo UI"/>
        <family val="3"/>
        <charset val="128"/>
      </rPr>
      <t>（JIS C 9220 附属書B）</t>
    </r>
    <rPh sb="0" eb="2">
      <t>キュウトウ</t>
    </rPh>
    <rPh sb="2" eb="4">
      <t>フカ</t>
    </rPh>
    <rPh sb="16" eb="18">
      <t>フゾク</t>
    </rPh>
    <rPh sb="18" eb="19">
      <t>ショ</t>
    </rPh>
    <phoneticPr fontId="1"/>
  </si>
  <si>
    <t>低位発熱量</t>
    <rPh sb="0" eb="2">
      <t>テイイ</t>
    </rPh>
    <rPh sb="2" eb="4">
      <t>ハツネツ</t>
    </rPh>
    <rPh sb="4" eb="5">
      <t>リョウ</t>
    </rPh>
    <phoneticPr fontId="1"/>
  </si>
  <si>
    <r>
      <t>CO</t>
    </r>
    <r>
      <rPr>
        <vertAlign val="subscript"/>
        <sz val="9"/>
        <color theme="1"/>
        <rFont val="Meiryo UI"/>
        <family val="3"/>
        <charset val="128"/>
      </rPr>
      <t>2</t>
    </r>
    <r>
      <rPr>
        <sz val="9"/>
        <color theme="1"/>
        <rFont val="Meiryo UI"/>
        <family val="3"/>
        <charset val="128"/>
      </rPr>
      <t>排出換算係数</t>
    </r>
    <rPh sb="3" eb="5">
      <t>ハイシュツ</t>
    </rPh>
    <rPh sb="5" eb="7">
      <t>カンザン</t>
    </rPh>
    <rPh sb="7" eb="9">
      <t>ケイスウ</t>
    </rPh>
    <phoneticPr fontId="1"/>
  </si>
  <si>
    <t>更新前</t>
    <rPh sb="0" eb="3">
      <t>コウシンマエ</t>
    </rPh>
    <phoneticPr fontId="10"/>
  </si>
  <si>
    <t>住宅(3人以下)</t>
    <rPh sb="0" eb="2">
      <t>ジュウタク</t>
    </rPh>
    <rPh sb="4" eb="5">
      <t>ニン</t>
    </rPh>
    <rPh sb="5" eb="7">
      <t>イカ</t>
    </rPh>
    <phoneticPr fontId="10"/>
  </si>
  <si>
    <t>住宅(4人以上)</t>
    <rPh sb="0" eb="2">
      <t>ジュウタク</t>
    </rPh>
    <rPh sb="4" eb="5">
      <t>ニン</t>
    </rPh>
    <rPh sb="5" eb="7">
      <t>イジョウ</t>
    </rPh>
    <phoneticPr fontId="10"/>
  </si>
  <si>
    <t>事業者</t>
    <rPh sb="0" eb="3">
      <t>ジギョウシャ</t>
    </rPh>
    <phoneticPr fontId="10"/>
  </si>
  <si>
    <r>
      <t xml:space="preserve">採用値
</t>
    </r>
    <r>
      <rPr>
        <sz val="9"/>
        <rFont val="Meiryo UI"/>
        <family val="3"/>
        <charset val="128"/>
      </rPr>
      <t>(MJ/日)</t>
    </r>
    <rPh sb="0" eb="2">
      <t>サイヨウ</t>
    </rPh>
    <rPh sb="2" eb="3">
      <t>チ</t>
    </rPh>
    <rPh sb="8" eb="9">
      <t>ニチ</t>
    </rPh>
    <phoneticPr fontId="10"/>
  </si>
  <si>
    <t>油</t>
    <rPh sb="0" eb="1">
      <t>アブラ</t>
    </rPh>
    <phoneticPr fontId="1"/>
  </si>
  <si>
    <t>MJ/Ⅼ</t>
    <phoneticPr fontId="1"/>
  </si>
  <si>
    <t>kg-CO2/L</t>
    <phoneticPr fontId="1"/>
  </si>
  <si>
    <t>更新後</t>
    <rPh sb="0" eb="3">
      <t>コウシンゴ</t>
    </rPh>
    <phoneticPr fontId="10"/>
  </si>
  <si>
    <t>中間期</t>
    <rPh sb="0" eb="3">
      <t>チュウカンキ</t>
    </rPh>
    <phoneticPr fontId="1"/>
  </si>
  <si>
    <t>ガス</t>
    <phoneticPr fontId="1"/>
  </si>
  <si>
    <t>MJ/㎥</t>
    <phoneticPr fontId="1"/>
  </si>
  <si>
    <t>kg-CO2/㎥</t>
    <phoneticPr fontId="1"/>
  </si>
  <si>
    <t>夏期</t>
    <rPh sb="0" eb="2">
      <t>カキ</t>
    </rPh>
    <phoneticPr fontId="1"/>
  </si>
  <si>
    <t>電力</t>
    <rPh sb="0" eb="2">
      <t>デンリョク</t>
    </rPh>
    <phoneticPr fontId="1"/>
  </si>
  <si>
    <t>MJ/kWh</t>
    <phoneticPr fontId="1"/>
  </si>
  <si>
    <t>kg-CO2/kWh</t>
  </si>
  <si>
    <t>比率</t>
    <rPh sb="0" eb="2">
      <t>ヒリツ</t>
    </rPh>
    <phoneticPr fontId="10"/>
  </si>
  <si>
    <t>冬期</t>
    <rPh sb="0" eb="2">
      <t>トウキ</t>
    </rPh>
    <phoneticPr fontId="1"/>
  </si>
  <si>
    <t>■給湯負荷</t>
    <rPh sb="1" eb="5">
      <t>キュウトウフカ</t>
    </rPh>
    <phoneticPr fontId="1"/>
  </si>
  <si>
    <t>4月</t>
    <rPh sb="1" eb="2">
      <t>ガツ</t>
    </rPh>
    <phoneticPr fontId="1"/>
  </si>
  <si>
    <t>5月</t>
  </si>
  <si>
    <t>6月</t>
  </si>
  <si>
    <t>7月</t>
  </si>
  <si>
    <t>8月</t>
  </si>
  <si>
    <t>9月</t>
  </si>
  <si>
    <t>10月</t>
  </si>
  <si>
    <t>11月</t>
  </si>
  <si>
    <t>12月</t>
  </si>
  <si>
    <t>1月</t>
  </si>
  <si>
    <t>2月</t>
  </si>
  <si>
    <t>3月</t>
  </si>
  <si>
    <t>a</t>
    <phoneticPr fontId="1"/>
  </si>
  <si>
    <t>日数</t>
    <rPh sb="0" eb="2">
      <t>ニッスウ</t>
    </rPh>
    <phoneticPr fontId="1"/>
  </si>
  <si>
    <t>日</t>
    <rPh sb="0" eb="1">
      <t>ニチ</t>
    </rPh>
    <phoneticPr fontId="1"/>
  </si>
  <si>
    <t>b</t>
    <phoneticPr fontId="1"/>
  </si>
  <si>
    <t>月間給湯負荷</t>
    <rPh sb="0" eb="2">
      <t>ゲッカン</t>
    </rPh>
    <rPh sb="2" eb="4">
      <t>キュウトウ</t>
    </rPh>
    <rPh sb="4" eb="6">
      <t>フカ</t>
    </rPh>
    <phoneticPr fontId="1"/>
  </si>
  <si>
    <t>給湯負荷*a</t>
    <rPh sb="0" eb="4">
      <t>キュウトウフカ</t>
    </rPh>
    <phoneticPr fontId="1"/>
  </si>
  <si>
    <t>MJ</t>
    <phoneticPr fontId="1"/>
  </si>
  <si>
    <t>（１）更新前</t>
    <rPh sb="3" eb="6">
      <t>コウシンマエ</t>
    </rPh>
    <phoneticPr fontId="10"/>
  </si>
  <si>
    <t>c</t>
    <phoneticPr fontId="1"/>
  </si>
  <si>
    <t>使用量</t>
    <rPh sb="0" eb="3">
      <t>シヨウリョウ</t>
    </rPh>
    <phoneticPr fontId="1"/>
  </si>
  <si>
    <t>b/機器効率/発熱量</t>
    <rPh sb="2" eb="6">
      <t>キキコウリツ</t>
    </rPh>
    <rPh sb="7" eb="10">
      <t>ハツネツリョウ</t>
    </rPh>
    <phoneticPr fontId="1"/>
  </si>
  <si>
    <t>d</t>
    <phoneticPr fontId="1"/>
  </si>
  <si>
    <t>CO2排出量</t>
    <rPh sb="3" eb="5">
      <t>ハイシュツ</t>
    </rPh>
    <rPh sb="5" eb="6">
      <t>リョウ</t>
    </rPh>
    <phoneticPr fontId="1"/>
  </si>
  <si>
    <t>c*CO2原単位</t>
    <rPh sb="5" eb="8">
      <t>ゲンタンイ</t>
    </rPh>
    <phoneticPr fontId="1"/>
  </si>
  <si>
    <t>kg</t>
  </si>
  <si>
    <t>（２）更新後</t>
    <rPh sb="3" eb="6">
      <t>コウシンゴ</t>
    </rPh>
    <phoneticPr fontId="10"/>
  </si>
  <si>
    <t>e</t>
    <phoneticPr fontId="1"/>
  </si>
  <si>
    <t>使用量</t>
    <rPh sb="0" eb="2">
      <t>シヨウ</t>
    </rPh>
    <rPh sb="2" eb="3">
      <t>リョウ</t>
    </rPh>
    <phoneticPr fontId="1"/>
  </si>
  <si>
    <t>b/機器効率/発熱量</t>
    <rPh sb="2" eb="4">
      <t>キキ</t>
    </rPh>
    <rPh sb="4" eb="6">
      <t>コウリツ</t>
    </rPh>
    <rPh sb="7" eb="10">
      <t>ハツネツリョウ</t>
    </rPh>
    <phoneticPr fontId="1"/>
  </si>
  <si>
    <t>e'</t>
    <phoneticPr fontId="10"/>
  </si>
  <si>
    <t>f</t>
    <phoneticPr fontId="1"/>
  </si>
  <si>
    <t>CO2排出量</t>
    <phoneticPr fontId="1"/>
  </si>
  <si>
    <t>e*CO2原単位</t>
    <rPh sb="5" eb="8">
      <t>ゲンタンイ</t>
    </rPh>
    <phoneticPr fontId="1"/>
  </si>
  <si>
    <t>様式1-5 別紙</t>
    <rPh sb="0" eb="2">
      <t>ヨウシキ</t>
    </rPh>
    <rPh sb="6" eb="8">
      <t>ベッシ</t>
    </rPh>
    <phoneticPr fontId="10"/>
  </si>
  <si>
    <r>
      <t>給湯機器　CO</t>
    </r>
    <r>
      <rPr>
        <b/>
        <vertAlign val="subscript"/>
        <sz val="16"/>
        <color theme="1"/>
        <rFont val="Meiryo UI"/>
        <family val="3"/>
        <charset val="128"/>
      </rPr>
      <t>2</t>
    </r>
    <r>
      <rPr>
        <b/>
        <sz val="16"/>
        <color theme="1"/>
        <rFont val="Meiryo UI"/>
        <family val="3"/>
        <charset val="128"/>
      </rPr>
      <t>削減計算シート</t>
    </r>
    <rPh sb="0" eb="2">
      <t>キュウトウ</t>
    </rPh>
    <rPh sb="2" eb="4">
      <t>キキ</t>
    </rPh>
    <rPh sb="8" eb="10">
      <t>サクゲン</t>
    </rPh>
    <rPh sb="10" eb="12">
      <t>ケイサン</t>
    </rPh>
    <phoneticPr fontId="10"/>
  </si>
  <si>
    <t>現在の使用状況に最も近いものを選択してください</t>
    <rPh sb="0" eb="2">
      <t>ゲンザイ</t>
    </rPh>
    <rPh sb="3" eb="7">
      <t>シヨウジョウキョウ</t>
    </rPh>
    <rPh sb="8" eb="9">
      <t>モット</t>
    </rPh>
    <rPh sb="10" eb="11">
      <t>チカ</t>
    </rPh>
    <rPh sb="15" eb="17">
      <t>センタク</t>
    </rPh>
    <phoneticPr fontId="10"/>
  </si>
  <si>
    <t>規模</t>
    <rPh sb="0" eb="2">
      <t>キボ</t>
    </rPh>
    <phoneticPr fontId="10"/>
  </si>
  <si>
    <t>住宅(3人以下)</t>
  </si>
  <si>
    <t>（プルダウン）</t>
    <phoneticPr fontId="10"/>
  </si>
  <si>
    <t>給湯器の更新計画を入力してください</t>
    <rPh sb="0" eb="3">
      <t>キュウトウキ</t>
    </rPh>
    <rPh sb="4" eb="6">
      <t>コウシン</t>
    </rPh>
    <rPh sb="6" eb="8">
      <t>ケイカク</t>
    </rPh>
    <rPh sb="9" eb="11">
      <t>ニュウリョク</t>
    </rPh>
    <phoneticPr fontId="10"/>
  </si>
  <si>
    <t>従来(更新前)機器</t>
    <rPh sb="0" eb="2">
      <t>ジュウライ</t>
    </rPh>
    <rPh sb="3" eb="5">
      <t>コウシン</t>
    </rPh>
    <rPh sb="5" eb="6">
      <t>マエ</t>
    </rPh>
    <rPh sb="7" eb="9">
      <t>キキ</t>
    </rPh>
    <phoneticPr fontId="10"/>
  </si>
  <si>
    <t>更新機器</t>
    <rPh sb="0" eb="2">
      <t>コウシン</t>
    </rPh>
    <rPh sb="2" eb="4">
      <t>キキ</t>
    </rPh>
    <phoneticPr fontId="10"/>
  </si>
  <si>
    <t>①給湯機器の種類</t>
    <rPh sb="1" eb="3">
      <t>キュウトウ</t>
    </rPh>
    <rPh sb="3" eb="5">
      <t>キキ</t>
    </rPh>
    <rPh sb="6" eb="8">
      <t>シュルイ</t>
    </rPh>
    <phoneticPr fontId="10"/>
  </si>
  <si>
    <t>ガス給湯器</t>
  </si>
  <si>
    <t>ハイブリッド給湯器</t>
  </si>
  <si>
    <t>②メーカー</t>
    <phoneticPr fontId="10"/>
  </si>
  <si>
    <t>（入力）</t>
    <rPh sb="1" eb="3">
      <t>ニュウリョク</t>
    </rPh>
    <phoneticPr fontId="10"/>
  </si>
  <si>
    <t>③型式</t>
    <rPh sb="1" eb="3">
      <t>カタシキ</t>
    </rPh>
    <phoneticPr fontId="10"/>
  </si>
  <si>
    <t>④給湯機器効率</t>
    <rPh sb="1" eb="3">
      <t>キュウトウ</t>
    </rPh>
    <rPh sb="3" eb="5">
      <t>キキ</t>
    </rPh>
    <rPh sb="5" eb="7">
      <t>コウリツ</t>
    </rPh>
    <phoneticPr fontId="10"/>
  </si>
  <si>
    <t>※1</t>
    <phoneticPr fontId="10"/>
  </si>
  <si>
    <t>※2</t>
    <phoneticPr fontId="10"/>
  </si>
  <si>
    <t>※3</t>
    <phoneticPr fontId="10"/>
  </si>
  <si>
    <t>⑤給湯比率</t>
    <rPh sb="1" eb="3">
      <t>キュウトウ</t>
    </rPh>
    <rPh sb="3" eb="5">
      <t>ヒリツ</t>
    </rPh>
    <phoneticPr fontId="10"/>
  </si>
  <si>
    <t xml:space="preserve">ガ ス </t>
    <phoneticPr fontId="10"/>
  </si>
  <si>
    <t xml:space="preserve">電気 </t>
    <rPh sb="0" eb="2">
      <t>デンキ</t>
    </rPh>
    <phoneticPr fontId="10"/>
  </si>
  <si>
    <t>（自動）</t>
    <rPh sb="1" eb="3">
      <t>ジドウ</t>
    </rPh>
    <phoneticPr fontId="10"/>
  </si>
  <si>
    <t>＜記載のポイント＞（不明な場合は、メーカーに問い合わせ等して確認してください）</t>
    <rPh sb="1" eb="3">
      <t>キサイ</t>
    </rPh>
    <rPh sb="10" eb="12">
      <t>フメイ</t>
    </rPh>
    <rPh sb="13" eb="15">
      <t>バアイ</t>
    </rPh>
    <rPh sb="22" eb="23">
      <t>ト</t>
    </rPh>
    <rPh sb="24" eb="25">
      <t>ア</t>
    </rPh>
    <rPh sb="27" eb="28">
      <t>トウ</t>
    </rPh>
    <rPh sb="30" eb="32">
      <t>カクニン</t>
    </rPh>
    <phoneticPr fontId="10"/>
  </si>
  <si>
    <t>※1　ガス給湯器等の場合、エネルギー消費効率（モード熱効率）が該当します。</t>
    <rPh sb="5" eb="8">
      <t>キュウトウキ</t>
    </rPh>
    <rPh sb="8" eb="9">
      <t>トウ</t>
    </rPh>
    <rPh sb="10" eb="12">
      <t>バアイ</t>
    </rPh>
    <phoneticPr fontId="10"/>
  </si>
  <si>
    <t>※2　カタログでは「貯湯ユニットガス熱源機部給湯熱効率」が該当します。</t>
    <phoneticPr fontId="10"/>
  </si>
  <si>
    <t>※3　カタログでは「ヒートポンプ中間期でのCOP値」が該当します。</t>
    <phoneticPr fontId="10"/>
  </si>
  <si>
    <t>エネルギー消費量</t>
    <rPh sb="5" eb="8">
      <t>ショウヒリョウ</t>
    </rPh>
    <phoneticPr fontId="10"/>
  </si>
  <si>
    <t xml:space="preserve"> 年間エネルギー消費量</t>
    <rPh sb="1" eb="3">
      <t>ネンカン</t>
    </rPh>
    <rPh sb="8" eb="11">
      <t>ショウヒリョウ</t>
    </rPh>
    <phoneticPr fontId="10"/>
  </si>
  <si>
    <r>
      <t>CO</t>
    </r>
    <r>
      <rPr>
        <sz val="9"/>
        <color theme="1"/>
        <rFont val="Meiryo UI"/>
        <family val="3"/>
        <charset val="128"/>
      </rPr>
      <t>2</t>
    </r>
    <r>
      <rPr>
        <sz val="14"/>
        <color theme="1"/>
        <rFont val="Meiryo UI"/>
        <family val="3"/>
        <charset val="128"/>
      </rPr>
      <t>削減率</t>
    </r>
    <rPh sb="3" eb="5">
      <t>サクゲン</t>
    </rPh>
    <rPh sb="5" eb="6">
      <t>リツ</t>
    </rPh>
    <phoneticPr fontId="10"/>
  </si>
  <si>
    <r>
      <t xml:space="preserve"> ２．従来機器の年間CO</t>
    </r>
    <r>
      <rPr>
        <vertAlign val="subscript"/>
        <sz val="14"/>
        <color theme="1"/>
        <rFont val="Meiryo UI"/>
        <family val="3"/>
        <charset val="128"/>
      </rPr>
      <t>2</t>
    </r>
    <r>
      <rPr>
        <sz val="14"/>
        <color theme="1"/>
        <rFont val="Meiryo UI"/>
        <family val="3"/>
        <charset val="128"/>
      </rPr>
      <t>発生量</t>
    </r>
    <rPh sb="3" eb="7">
      <t>ジュウライキキ</t>
    </rPh>
    <rPh sb="8" eb="10">
      <t>ネンカン</t>
    </rPh>
    <rPh sb="13" eb="16">
      <t>ハッセイリョウ</t>
    </rPh>
    <phoneticPr fontId="10"/>
  </si>
  <si>
    <t>(自動_様式記入値)</t>
    <rPh sb="1" eb="3">
      <t>ジドウ</t>
    </rPh>
    <rPh sb="4" eb="6">
      <t>ヨウシキ</t>
    </rPh>
    <rPh sb="6" eb="9">
      <t>キニュウチ</t>
    </rPh>
    <phoneticPr fontId="10"/>
  </si>
  <si>
    <r>
      <t xml:space="preserve"> ４．更新機器の年間CO</t>
    </r>
    <r>
      <rPr>
        <vertAlign val="subscript"/>
        <sz val="14"/>
        <color theme="1"/>
        <rFont val="Meiryo UI"/>
        <family val="3"/>
        <charset val="128"/>
      </rPr>
      <t>2</t>
    </r>
    <r>
      <rPr>
        <sz val="14"/>
        <color theme="1"/>
        <rFont val="Meiryo UI"/>
        <family val="3"/>
        <charset val="128"/>
      </rPr>
      <t>発生量</t>
    </r>
    <rPh sb="3" eb="5">
      <t>コウシン</t>
    </rPh>
    <rPh sb="5" eb="7">
      <t>キキ</t>
    </rPh>
    <rPh sb="8" eb="10">
      <t>ネンカン</t>
    </rPh>
    <rPh sb="13" eb="16">
      <t>ハッセイリョウ</t>
    </rPh>
    <phoneticPr fontId="10"/>
  </si>
  <si>
    <r>
      <t xml:space="preserve"> ５．CO</t>
    </r>
    <r>
      <rPr>
        <b/>
        <vertAlign val="subscript"/>
        <sz val="14"/>
        <color theme="1"/>
        <rFont val="Meiryo UI"/>
        <family val="3"/>
        <charset val="128"/>
      </rPr>
      <t>2</t>
    </r>
    <r>
      <rPr>
        <b/>
        <sz val="14"/>
        <color theme="1"/>
        <rFont val="Meiryo UI"/>
        <family val="3"/>
        <charset val="128"/>
      </rPr>
      <t>削減率</t>
    </r>
    <rPh sb="6" eb="8">
      <t>サクゲン</t>
    </rPh>
    <rPh sb="8" eb="9">
      <t>リツ</t>
    </rPh>
    <phoneticPr fontId="10"/>
  </si>
  <si>
    <t>CO2排出換算係数</t>
    <rPh sb="3" eb="5">
      <t>ハイシュツ</t>
    </rPh>
    <rPh sb="5" eb="7">
      <t>カンザン</t>
    </rPh>
    <rPh sb="7" eb="9">
      <t>ケイスウ</t>
    </rPh>
    <phoneticPr fontId="1"/>
  </si>
  <si>
    <t>燃料使用量</t>
    <rPh sb="0" eb="2">
      <t>ネンリョウ</t>
    </rPh>
    <rPh sb="2" eb="5">
      <t>シヨウリョウ</t>
    </rPh>
    <phoneticPr fontId="1"/>
  </si>
  <si>
    <t>消費電力量</t>
    <rPh sb="0" eb="5">
      <t>ショウヒデンリョクリョウ</t>
    </rPh>
    <phoneticPr fontId="1"/>
  </si>
  <si>
    <t>換算係数</t>
    <rPh sb="0" eb="2">
      <t>カンザン</t>
    </rPh>
    <rPh sb="2" eb="4">
      <t>ケイスウ</t>
    </rPh>
    <phoneticPr fontId="1"/>
  </si>
  <si>
    <r>
      <rPr>
        <sz val="10"/>
        <color theme="1"/>
        <rFont val="Meiryo UI"/>
        <family val="3"/>
        <charset val="128"/>
      </rPr>
      <t>機器効率</t>
    </r>
    <r>
      <rPr>
        <sz val="9"/>
        <color theme="1"/>
        <rFont val="Meiryo UI"/>
        <family val="3"/>
        <charset val="128"/>
      </rPr>
      <t>（計算シート入力値）</t>
    </r>
    <phoneticPr fontId="10"/>
  </si>
  <si>
    <r>
      <t>負荷</t>
    </r>
    <r>
      <rPr>
        <sz val="9"/>
        <color theme="1"/>
        <rFont val="Meiryo UI"/>
        <family val="3"/>
        <charset val="128"/>
      </rPr>
      <t>（9時間/日運転）</t>
    </r>
    <phoneticPr fontId="10"/>
  </si>
  <si>
    <t>更新前</t>
    <rPh sb="0" eb="2">
      <t>コウシン</t>
    </rPh>
    <rPh sb="2" eb="3">
      <t>マエ</t>
    </rPh>
    <phoneticPr fontId="10"/>
  </si>
  <si>
    <t>更新後</t>
    <rPh sb="0" eb="2">
      <t>コウシン</t>
    </rPh>
    <rPh sb="2" eb="3">
      <t>ゴ</t>
    </rPh>
    <phoneticPr fontId="10"/>
  </si>
  <si>
    <t>冷房</t>
    <rPh sb="0" eb="2">
      <t>レイボウ</t>
    </rPh>
    <phoneticPr fontId="1"/>
  </si>
  <si>
    <t>暖房</t>
    <rPh sb="0" eb="2">
      <t>ダンボウ</t>
    </rPh>
    <phoneticPr fontId="1"/>
  </si>
  <si>
    <t>■負荷</t>
    <rPh sb="1" eb="3">
      <t>フカ</t>
    </rPh>
    <phoneticPr fontId="1"/>
  </si>
  <si>
    <t>月間電気使用量</t>
    <rPh sb="0" eb="2">
      <t>ゲッカン</t>
    </rPh>
    <rPh sb="2" eb="7">
      <t>デンキシヨウリョウ</t>
    </rPh>
    <phoneticPr fontId="1"/>
  </si>
  <si>
    <t>更新前負荷*a</t>
    <rPh sb="0" eb="2">
      <t>コウシン</t>
    </rPh>
    <rPh sb="2" eb="3">
      <t>マエ</t>
    </rPh>
    <rPh sb="3" eb="5">
      <t>フカ</t>
    </rPh>
    <phoneticPr fontId="1"/>
  </si>
  <si>
    <t>更新後負荷*a</t>
    <rPh sb="0" eb="3">
      <t>コウシンゴ</t>
    </rPh>
    <rPh sb="3" eb="5">
      <t>フカ</t>
    </rPh>
    <phoneticPr fontId="1"/>
  </si>
  <si>
    <t>b*CO2原単位</t>
    <rPh sb="5" eb="8">
      <t>ゲンタンイ</t>
    </rPh>
    <phoneticPr fontId="1"/>
  </si>
  <si>
    <r>
      <t>空調設備　CO</t>
    </r>
    <r>
      <rPr>
        <b/>
        <vertAlign val="subscript"/>
        <sz val="16"/>
        <color theme="1"/>
        <rFont val="Meiryo UI"/>
        <family val="3"/>
        <charset val="128"/>
      </rPr>
      <t>2</t>
    </r>
    <r>
      <rPr>
        <b/>
        <sz val="16"/>
        <color theme="1"/>
        <rFont val="Meiryo UI"/>
        <family val="3"/>
        <charset val="128"/>
      </rPr>
      <t>削減計算シート</t>
    </r>
    <rPh sb="0" eb="4">
      <t>クウチョウセツビ</t>
    </rPh>
    <rPh sb="8" eb="10">
      <t>サクゲン</t>
    </rPh>
    <rPh sb="10" eb="12">
      <t>ケイサン</t>
    </rPh>
    <phoneticPr fontId="10"/>
  </si>
  <si>
    <t>空調設備の更新計画を入力してください</t>
    <rPh sb="0" eb="4">
      <t>クウチョウセツビ</t>
    </rPh>
    <rPh sb="5" eb="7">
      <t>コウシン</t>
    </rPh>
    <rPh sb="7" eb="9">
      <t>ケイカク</t>
    </rPh>
    <rPh sb="10" eb="12">
      <t>ニュウリョク</t>
    </rPh>
    <phoneticPr fontId="10"/>
  </si>
  <si>
    <t>①メーカー</t>
    <phoneticPr fontId="10"/>
  </si>
  <si>
    <t>②型式</t>
    <rPh sb="1" eb="3">
      <t>カタシキ</t>
    </rPh>
    <phoneticPr fontId="10"/>
  </si>
  <si>
    <t>③消費電力(冷房)</t>
    <rPh sb="1" eb="3">
      <t>ショウヒ</t>
    </rPh>
    <rPh sb="3" eb="5">
      <t>デンリョク</t>
    </rPh>
    <rPh sb="6" eb="8">
      <t>レイボウ</t>
    </rPh>
    <phoneticPr fontId="10"/>
  </si>
  <si>
    <t>　 消費電力(暖房)</t>
    <rPh sb="7" eb="9">
      <t>ダンボウ</t>
    </rPh>
    <phoneticPr fontId="10"/>
  </si>
  <si>
    <t>④力率(冷房)</t>
    <rPh sb="1" eb="3">
      <t>リキリツ</t>
    </rPh>
    <rPh sb="4" eb="6">
      <t>レイボウ</t>
    </rPh>
    <phoneticPr fontId="10"/>
  </si>
  <si>
    <r>
      <rPr>
        <sz val="14"/>
        <color theme="0"/>
        <rFont val="Meiryo UI"/>
        <family val="3"/>
        <charset val="128"/>
      </rPr>
      <t>④</t>
    </r>
    <r>
      <rPr>
        <sz val="14"/>
        <color theme="1"/>
        <rFont val="Meiryo UI"/>
        <family val="3"/>
        <charset val="128"/>
      </rPr>
      <t>力率(暖房)</t>
    </r>
    <rPh sb="1" eb="3">
      <t>リキリツ</t>
    </rPh>
    <rPh sb="4" eb="6">
      <t>ダンボウ</t>
    </rPh>
    <phoneticPr fontId="10"/>
  </si>
  <si>
    <t>〈注意事項〉</t>
    <rPh sb="1" eb="3">
      <t>チュウイ</t>
    </rPh>
    <rPh sb="3" eb="5">
      <t>ジコウ</t>
    </rPh>
    <phoneticPr fontId="10"/>
  </si>
  <si>
    <t>※1 カタログ等で確認し入力ください。</t>
    <rPh sb="7" eb="8">
      <t>ナド</t>
    </rPh>
    <phoneticPr fontId="10"/>
  </si>
  <si>
    <t>　　（④力率が不明な場合は、入力不要）</t>
    <rPh sb="4" eb="6">
      <t>リキリツ</t>
    </rPh>
    <rPh sb="7" eb="9">
      <t>フメイ</t>
    </rPh>
    <rPh sb="10" eb="12">
      <t>バアイ</t>
    </rPh>
    <rPh sb="14" eb="16">
      <t>ニュウリョク</t>
    </rPh>
    <rPh sb="16" eb="18">
      <t>フヨウ</t>
    </rPh>
    <phoneticPr fontId="10"/>
  </si>
  <si>
    <r>
      <t>２．従来機器の年間CO</t>
    </r>
    <r>
      <rPr>
        <vertAlign val="subscript"/>
        <sz val="14"/>
        <color theme="1"/>
        <rFont val="Meiryo UI"/>
        <family val="3"/>
        <charset val="128"/>
      </rPr>
      <t>2</t>
    </r>
    <r>
      <rPr>
        <sz val="14"/>
        <color theme="1"/>
        <rFont val="Meiryo UI"/>
        <family val="3"/>
        <charset val="128"/>
      </rPr>
      <t>発生量</t>
    </r>
    <rPh sb="2" eb="6">
      <t>ジュウライキキ</t>
    </rPh>
    <rPh sb="7" eb="9">
      <t>ネンカン</t>
    </rPh>
    <rPh sb="12" eb="15">
      <t>ハッセイリョウ</t>
    </rPh>
    <phoneticPr fontId="10"/>
  </si>
  <si>
    <r>
      <t>４．更新機器の年間CO</t>
    </r>
    <r>
      <rPr>
        <vertAlign val="subscript"/>
        <sz val="14"/>
        <color theme="1"/>
        <rFont val="Meiryo UI"/>
        <family val="3"/>
        <charset val="128"/>
      </rPr>
      <t>2</t>
    </r>
    <r>
      <rPr>
        <sz val="14"/>
        <color theme="1"/>
        <rFont val="Meiryo UI"/>
        <family val="3"/>
        <charset val="128"/>
      </rPr>
      <t>発生量</t>
    </r>
    <rPh sb="2" eb="4">
      <t>コウシン</t>
    </rPh>
    <rPh sb="4" eb="6">
      <t>キキ</t>
    </rPh>
    <rPh sb="7" eb="9">
      <t>ネンカン</t>
    </rPh>
    <rPh sb="12" eb="15">
      <t>ハッセイリョウ</t>
    </rPh>
    <phoneticPr fontId="10"/>
  </si>
  <si>
    <r>
      <t>５．CO</t>
    </r>
    <r>
      <rPr>
        <b/>
        <vertAlign val="subscript"/>
        <sz val="14"/>
        <color theme="1"/>
        <rFont val="Meiryo UI"/>
        <family val="3"/>
        <charset val="128"/>
      </rPr>
      <t>2</t>
    </r>
    <r>
      <rPr>
        <b/>
        <sz val="14"/>
        <color theme="1"/>
        <rFont val="Meiryo UI"/>
        <family val="3"/>
        <charset val="128"/>
      </rPr>
      <t>削減率</t>
    </r>
    <rPh sb="5" eb="7">
      <t>サクゲン</t>
    </rPh>
    <rPh sb="7" eb="8">
      <t>リツ</t>
    </rPh>
    <phoneticPr fontId="10"/>
  </si>
  <si>
    <t>様式第1-11</t>
    <rPh sb="0" eb="2">
      <t>ヨウシキ</t>
    </rPh>
    <rPh sb="2" eb="3">
      <t>ダイ</t>
    </rPh>
    <phoneticPr fontId="10"/>
  </si>
  <si>
    <t>各種共通</t>
    <rPh sb="0" eb="2">
      <t>カクシュ</t>
    </rPh>
    <rPh sb="2" eb="4">
      <t>キョウツウ</t>
    </rPh>
    <phoneticPr fontId="1"/>
  </si>
  <si>
    <t>太陽光発電設備</t>
    <rPh sb="0" eb="7">
      <t>タイヨウコウハツデンセツビ</t>
    </rPh>
    <phoneticPr fontId="1"/>
  </si>
  <si>
    <t>補助事業概要</t>
    <rPh sb="0" eb="4">
      <t>ホジョジギョウ</t>
    </rPh>
    <rPh sb="4" eb="6">
      <t>ガイヨウ</t>
    </rPh>
    <phoneticPr fontId="1"/>
  </si>
  <si>
    <t>①太陽光発電設備概要</t>
    <rPh sb="1" eb="4">
      <t>タイヨウコウ</t>
    </rPh>
    <rPh sb="4" eb="6">
      <t>ハツデン</t>
    </rPh>
    <rPh sb="6" eb="8">
      <t>セツビ</t>
    </rPh>
    <rPh sb="8" eb="10">
      <t>ガイヨウ</t>
    </rPh>
    <phoneticPr fontId="1"/>
  </si>
  <si>
    <t>②蓄電地概要</t>
    <rPh sb="1" eb="3">
      <t>チクデン</t>
    </rPh>
    <rPh sb="3" eb="4">
      <t>チ</t>
    </rPh>
    <rPh sb="4" eb="6">
      <t>ガイヨウ</t>
    </rPh>
    <phoneticPr fontId="1"/>
  </si>
  <si>
    <t>型式・型番</t>
    <rPh sb="0" eb="2">
      <t>カタシキ</t>
    </rPh>
    <rPh sb="3" eb="5">
      <t>カタバン</t>
    </rPh>
    <phoneticPr fontId="1"/>
  </si>
  <si>
    <t>蓄電池</t>
    <rPh sb="0" eb="3">
      <t>チクデンチ</t>
    </rPh>
    <phoneticPr fontId="1"/>
  </si>
  <si>
    <t>型式・型番</t>
    <rPh sb="0" eb="2">
      <t>カタシキ</t>
    </rPh>
    <rPh sb="3" eb="5">
      <t>カタバン</t>
    </rPh>
    <phoneticPr fontId="1"/>
  </si>
  <si>
    <t>PCS出力</t>
    <rPh sb="3" eb="5">
      <t>シュツリョク</t>
    </rPh>
    <phoneticPr fontId="1"/>
  </si>
  <si>
    <t>メーカー</t>
    <phoneticPr fontId="1"/>
  </si>
  <si>
    <t>型式</t>
    <rPh sb="0" eb="2">
      <t>カタシキ</t>
    </rPh>
    <phoneticPr fontId="10"/>
  </si>
  <si>
    <t>消費電力（冷房）</t>
    <rPh sb="0" eb="4">
      <t>ショウヒデンリョク</t>
    </rPh>
    <rPh sb="5" eb="7">
      <t>レイボウ</t>
    </rPh>
    <phoneticPr fontId="10"/>
  </si>
  <si>
    <t>消費電力(暖房)</t>
    <rPh sb="5" eb="7">
      <t>ダンボウ</t>
    </rPh>
    <phoneticPr fontId="10"/>
  </si>
  <si>
    <t>力率(冷房)</t>
    <rPh sb="0" eb="2">
      <t>リキリツ</t>
    </rPh>
    <rPh sb="3" eb="5">
      <t>レイボウ</t>
    </rPh>
    <phoneticPr fontId="10"/>
  </si>
  <si>
    <t>力率(暖房)</t>
    <rPh sb="0" eb="2">
      <t>リキリツ</t>
    </rPh>
    <rPh sb="3" eb="5">
      <t>ダンボウ</t>
    </rPh>
    <phoneticPr fontId="10"/>
  </si>
  <si>
    <t>従来機器</t>
    <rPh sb="0" eb="4">
      <t>ジュウライキキ</t>
    </rPh>
    <phoneticPr fontId="1"/>
  </si>
  <si>
    <t>②メーカー</t>
  </si>
  <si>
    <t>更新機器</t>
    <rPh sb="0" eb="2">
      <t>コウシン</t>
    </rPh>
    <rPh sb="2" eb="4">
      <t>キキ</t>
    </rPh>
    <phoneticPr fontId="1"/>
  </si>
  <si>
    <t>家族形態</t>
    <rPh sb="0" eb="2">
      <t>カゾク</t>
    </rPh>
    <rPh sb="2" eb="4">
      <t>ケイタイ</t>
    </rPh>
    <phoneticPr fontId="1"/>
  </si>
  <si>
    <t>選択</t>
    <rPh sb="0" eb="2">
      <t>センタク</t>
    </rPh>
    <phoneticPr fontId="1"/>
  </si>
  <si>
    <t>更新機器</t>
    <rPh sb="0" eb="4">
      <t>コウシンキキ</t>
    </rPh>
    <phoneticPr fontId="1"/>
  </si>
  <si>
    <t>有</t>
    <rPh sb="0" eb="1">
      <t>ア</t>
    </rPh>
    <phoneticPr fontId="1"/>
  </si>
  <si>
    <t>無</t>
    <rPh sb="0" eb="1">
      <t>ナシ</t>
    </rPh>
    <phoneticPr fontId="1"/>
  </si>
  <si>
    <t>エコキュート</t>
    <phoneticPr fontId="1"/>
  </si>
  <si>
    <t>日付</t>
    <rPh sb="0" eb="2">
      <t>ヒヅケ</t>
    </rPh>
    <phoneticPr fontId="1"/>
  </si>
  <si>
    <t>エネファーム</t>
    <phoneticPr fontId="1"/>
  </si>
  <si>
    <t>申請者情報</t>
    <rPh sb="0" eb="3">
      <t>シンセイシャ</t>
    </rPh>
    <rPh sb="3" eb="5">
      <t>ジョウホウ</t>
    </rPh>
    <phoneticPr fontId="1"/>
  </si>
  <si>
    <t>エネマネシステム</t>
    <phoneticPr fontId="1"/>
  </si>
  <si>
    <t>他の機関による認証（JET認証じゃない場合に記入）</t>
    <rPh sb="13" eb="15">
      <t>ニンショウ</t>
    </rPh>
    <rPh sb="19" eb="21">
      <t>バアイ</t>
    </rPh>
    <rPh sb="22" eb="24">
      <t>キニュウ</t>
    </rPh>
    <phoneticPr fontId="1"/>
  </si>
  <si>
    <t>③エネルギーマネジメントシステム</t>
    <phoneticPr fontId="1"/>
  </si>
  <si>
    <t>エネマネ機器</t>
    <rPh sb="4" eb="6">
      <t>キキ</t>
    </rPh>
    <phoneticPr fontId="1"/>
  </si>
  <si>
    <t>住宅用太陽光発電設備・蓄電池・エネマネ機器設置計画書</t>
    <rPh sb="11" eb="14">
      <t>チクデンチ</t>
    </rPh>
    <rPh sb="19" eb="21">
      <t>キキ</t>
    </rPh>
    <phoneticPr fontId="1"/>
  </si>
  <si>
    <t>実績報告日</t>
    <rPh sb="0" eb="5">
      <t>ジッセキホウコクビ</t>
    </rPh>
    <phoneticPr fontId="1"/>
  </si>
  <si>
    <t>交付決定日</t>
    <rPh sb="0" eb="5">
      <t>コウフケッテイビ</t>
    </rPh>
    <phoneticPr fontId="1"/>
  </si>
  <si>
    <t>交付決定額</t>
    <rPh sb="0" eb="4">
      <t>コウフケッテイ</t>
    </rPh>
    <rPh sb="4" eb="5">
      <t>ガク</t>
    </rPh>
    <phoneticPr fontId="1"/>
  </si>
  <si>
    <t>事業完了年月日</t>
    <rPh sb="0" eb="2">
      <t>ジギョウ</t>
    </rPh>
    <rPh sb="2" eb="4">
      <t>カンリョウ</t>
    </rPh>
    <rPh sb="4" eb="7">
      <t>ネンガッピ</t>
    </rPh>
    <phoneticPr fontId="1"/>
  </si>
  <si>
    <t>件名：太陽光発電設備設置工事　収支精算書</t>
    <rPh sb="0" eb="2">
      <t>ケンメイ</t>
    </rPh>
    <rPh sb="3" eb="6">
      <t>タイヨウコウ</t>
    </rPh>
    <rPh sb="6" eb="10">
      <t>ハツデンセツビ</t>
    </rPh>
    <rPh sb="10" eb="12">
      <t>セッチ</t>
    </rPh>
    <rPh sb="12" eb="14">
      <t>コウジ</t>
    </rPh>
    <rPh sb="15" eb="17">
      <t>シュウシ</t>
    </rPh>
    <rPh sb="17" eb="20">
      <t>セイサンショ</t>
    </rPh>
    <phoneticPr fontId="1"/>
  </si>
  <si>
    <t>見積額</t>
    <rPh sb="0" eb="2">
      <t>ミツモリ</t>
    </rPh>
    <rPh sb="2" eb="3">
      <t>ガク</t>
    </rPh>
    <phoneticPr fontId="1"/>
  </si>
  <si>
    <t>精算額</t>
    <rPh sb="0" eb="3">
      <t>セイサンガク</t>
    </rPh>
    <phoneticPr fontId="1"/>
  </si>
  <si>
    <t>件名：蓄電池設置工事</t>
    <rPh sb="0" eb="2">
      <t>ケンメイ</t>
    </rPh>
    <rPh sb="3" eb="6">
      <t>チクデンチ</t>
    </rPh>
    <rPh sb="6" eb="8">
      <t>セッチ</t>
    </rPh>
    <rPh sb="8" eb="10">
      <t>コウジ</t>
    </rPh>
    <phoneticPr fontId="1"/>
  </si>
  <si>
    <t>蓄電池設置工事</t>
    <rPh sb="0" eb="3">
      <t>チクデンチ</t>
    </rPh>
    <rPh sb="3" eb="7">
      <t>セッチコウジ</t>
    </rPh>
    <phoneticPr fontId="1"/>
  </si>
  <si>
    <t>件名：高効率空調機器設置工事</t>
    <rPh sb="0" eb="2">
      <t>ケンメイ</t>
    </rPh>
    <rPh sb="3" eb="6">
      <t>コウコウリツ</t>
    </rPh>
    <rPh sb="6" eb="8">
      <t>クウチョウ</t>
    </rPh>
    <rPh sb="8" eb="10">
      <t>キキ</t>
    </rPh>
    <rPh sb="10" eb="12">
      <t>セッチ</t>
    </rPh>
    <rPh sb="12" eb="14">
      <t>コウジ</t>
    </rPh>
    <phoneticPr fontId="1"/>
  </si>
  <si>
    <t>高効率空調機器設置工事</t>
    <rPh sb="0" eb="3">
      <t>コウコウリツ</t>
    </rPh>
    <rPh sb="3" eb="5">
      <t>クウチョウ</t>
    </rPh>
    <rPh sb="5" eb="7">
      <t>キキ</t>
    </rPh>
    <rPh sb="7" eb="9">
      <t>セッチ</t>
    </rPh>
    <rPh sb="9" eb="11">
      <t>コウジ</t>
    </rPh>
    <phoneticPr fontId="1"/>
  </si>
  <si>
    <t>件名：蓄電池設置工事　収支精算書</t>
    <rPh sb="0" eb="2">
      <t>ケンメイ</t>
    </rPh>
    <rPh sb="3" eb="6">
      <t>チクデンチ</t>
    </rPh>
    <rPh sb="6" eb="8">
      <t>セッチ</t>
    </rPh>
    <rPh sb="8" eb="10">
      <t>コウジ</t>
    </rPh>
    <rPh sb="11" eb="13">
      <t>シュウシ</t>
    </rPh>
    <rPh sb="13" eb="16">
      <t>セイサンショ</t>
    </rPh>
    <phoneticPr fontId="1"/>
  </si>
  <si>
    <t>件名：空調機器設置工事　収支精算書</t>
    <rPh sb="0" eb="2">
      <t>ケンメイ</t>
    </rPh>
    <rPh sb="7" eb="9">
      <t>セッチ</t>
    </rPh>
    <rPh sb="9" eb="11">
      <t>コウジ</t>
    </rPh>
    <rPh sb="12" eb="14">
      <t>シュウシ</t>
    </rPh>
    <rPh sb="14" eb="17">
      <t>セイサンショ</t>
    </rPh>
    <phoneticPr fontId="1"/>
  </si>
  <si>
    <t>空調機器設置工事</t>
    <rPh sb="4" eb="8">
      <t>セッチコウジ</t>
    </rPh>
    <phoneticPr fontId="1"/>
  </si>
  <si>
    <t>□対象設備設置工事に係る工事請負契約書の写し
□対象設備の保証書の写し(型式、お客様名、保証開始日等、全て記入されているもの)</t>
    <phoneticPr fontId="1"/>
  </si>
  <si>
    <t>□高効率空調の設置状態が確認できること
□本体に添付されている銘板(製造番号が確認できることとし、銘板にて確認できない場合は確認できるものを添付すること)</t>
    <phoneticPr fontId="1"/>
  </si>
  <si>
    <t>交付対象事業費合計</t>
    <rPh sb="0" eb="2">
      <t>コウフ</t>
    </rPh>
    <rPh sb="2" eb="4">
      <t>タイショウ</t>
    </rPh>
    <rPh sb="4" eb="7">
      <t>ジギョウヒ</t>
    </rPh>
    <rPh sb="7" eb="9">
      <t>ゴウケイ</t>
    </rPh>
    <phoneticPr fontId="1"/>
  </si>
  <si>
    <t>交付申請額（補助金額）</t>
    <rPh sb="0" eb="2">
      <t>コウフ</t>
    </rPh>
    <rPh sb="2" eb="4">
      <t>シンセイ</t>
    </rPh>
    <rPh sb="4" eb="5">
      <t>ガク</t>
    </rPh>
    <rPh sb="6" eb="8">
      <t>ホジョ</t>
    </rPh>
    <rPh sb="8" eb="10">
      <t>キンガク</t>
    </rPh>
    <phoneticPr fontId="1"/>
  </si>
  <si>
    <t>交付対象事業費合計</t>
    <rPh sb="0" eb="4">
      <t>コウフタイショウ</t>
    </rPh>
    <rPh sb="4" eb="7">
      <t>ジギョウヒ</t>
    </rPh>
    <rPh sb="7" eb="9">
      <t>ゴウケイ</t>
    </rPh>
    <phoneticPr fontId="1"/>
  </si>
  <si>
    <t>交付申請額合計</t>
    <rPh sb="0" eb="5">
      <t>コウフシンセイガク</t>
    </rPh>
    <rPh sb="5" eb="7">
      <t>ゴウケイ</t>
    </rPh>
    <phoneticPr fontId="1"/>
  </si>
  <si>
    <r>
      <rPr>
        <sz val="11"/>
        <color theme="1"/>
        <rFont val="游ゴシック"/>
        <family val="2"/>
        <charset val="128"/>
      </rPr>
      <t>←</t>
    </r>
    <r>
      <rPr>
        <sz val="11"/>
        <color theme="1"/>
        <rFont val="游ゴシック"/>
        <family val="2"/>
        <charset val="128"/>
        <scheme val="minor"/>
      </rPr>
      <t>必要に応じて数式を変更してください。現状は、小計額がそのまま入ります。</t>
    </r>
    <rPh sb="1" eb="3">
      <t>ヒツヨウ</t>
    </rPh>
    <rPh sb="4" eb="5">
      <t>オウ</t>
    </rPh>
    <rPh sb="7" eb="9">
      <t>スウシキ</t>
    </rPh>
    <rPh sb="10" eb="12">
      <t>ヘンコウ</t>
    </rPh>
    <rPh sb="19" eb="21">
      <t>ゲンジョウ</t>
    </rPh>
    <rPh sb="23" eb="25">
      <t>ショウケイ</t>
    </rPh>
    <rPh sb="25" eb="26">
      <t>ガク</t>
    </rPh>
    <rPh sb="31" eb="32">
      <t>ハイ</t>
    </rPh>
    <phoneticPr fontId="1"/>
  </si>
  <si>
    <r>
      <t>←</t>
    </r>
    <r>
      <rPr>
        <sz val="11"/>
        <color theme="1"/>
        <rFont val="游ゴシック"/>
        <family val="3"/>
        <charset val="128"/>
        <scheme val="minor"/>
      </rPr>
      <t>必要に応じて数式を変更してください。現状は、小計額がそのまま入ります。</t>
    </r>
    <rPh sb="1" eb="3">
      <t>ヒツヨウ</t>
    </rPh>
    <rPh sb="4" eb="5">
      <t>オウ</t>
    </rPh>
    <rPh sb="7" eb="9">
      <t>スウシキ</t>
    </rPh>
    <rPh sb="10" eb="12">
      <t>ヘンコウ</t>
    </rPh>
    <rPh sb="19" eb="21">
      <t>ゲンジョウ</t>
    </rPh>
    <rPh sb="23" eb="25">
      <t>ショウケイ</t>
    </rPh>
    <rPh sb="25" eb="26">
      <t>ガク</t>
    </rPh>
    <rPh sb="31" eb="32">
      <t>ハイ</t>
    </rPh>
    <phoneticPr fontId="1"/>
  </si>
  <si>
    <t>←必要に応じて行を増やしてください。</t>
    <rPh sb="1" eb="3">
      <t>ヒツヨウ</t>
    </rPh>
    <rPh sb="4" eb="5">
      <t>オウ</t>
    </rPh>
    <rPh sb="7" eb="8">
      <t>ギョウ</t>
    </rPh>
    <rPh sb="9" eb="10">
      <t>フ</t>
    </rPh>
    <phoneticPr fontId="1"/>
  </si>
  <si>
    <t>請求番号</t>
    <rPh sb="0" eb="4">
      <t>セイキュウバンゴウ</t>
    </rPh>
    <phoneticPr fontId="1"/>
  </si>
  <si>
    <t>請　　求　　書</t>
    <rPh sb="0" eb="1">
      <t>ショウ</t>
    </rPh>
    <rPh sb="3" eb="4">
      <t>モトム</t>
    </rPh>
    <rPh sb="6" eb="7">
      <t>ショ</t>
    </rPh>
    <phoneticPr fontId="1"/>
  </si>
  <si>
    <t>請  求
金  額</t>
    <rPh sb="0" eb="1">
      <t>ショウ</t>
    </rPh>
    <rPh sb="3" eb="4">
      <t>モトム</t>
    </rPh>
    <phoneticPr fontId="1"/>
  </si>
  <si>
    <t>¥</t>
    <phoneticPr fontId="1"/>
  </si>
  <si>
    <t>★</t>
    <phoneticPr fontId="1"/>
  </si>
  <si>
    <t>（金融機関名）</t>
    <rPh sb="1" eb="5">
      <t>キンユウキカン</t>
    </rPh>
    <rPh sb="5" eb="6">
      <t>メイ</t>
    </rPh>
    <phoneticPr fontId="1"/>
  </si>
  <si>
    <t>（本・支店名）</t>
    <rPh sb="1" eb="2">
      <t>ホン</t>
    </rPh>
    <rPh sb="3" eb="6">
      <t>シテンメイ</t>
    </rPh>
    <phoneticPr fontId="1"/>
  </si>
  <si>
    <t>送り先</t>
    <rPh sb="0" eb="1">
      <t>オク</t>
    </rPh>
    <rPh sb="2" eb="3">
      <t>サキ</t>
    </rPh>
    <phoneticPr fontId="1"/>
  </si>
  <si>
    <t>預金種別</t>
    <rPh sb="0" eb="4">
      <t>ヨキンシュベツ</t>
    </rPh>
    <phoneticPr fontId="1"/>
  </si>
  <si>
    <t>口座番号</t>
    <rPh sb="0" eb="4">
      <t>コウザバンゴウ</t>
    </rPh>
    <phoneticPr fontId="1"/>
  </si>
  <si>
    <t>フリガナ</t>
    <phoneticPr fontId="1"/>
  </si>
  <si>
    <t>受取人</t>
    <rPh sb="0" eb="3">
      <t>ウケトリニン</t>
    </rPh>
    <phoneticPr fontId="1"/>
  </si>
  <si>
    <t>口座名義</t>
    <rPh sb="0" eb="4">
      <t>コウザメイギ</t>
    </rPh>
    <phoneticPr fontId="1"/>
  </si>
  <si>
    <t>受取方法</t>
    <rPh sb="0" eb="2">
      <t>ウケトリ</t>
    </rPh>
    <rPh sb="2" eb="4">
      <t>ホウホウ</t>
    </rPh>
    <phoneticPr fontId="1"/>
  </si>
  <si>
    <t>１．口座振込（登録済・未登録）
２．その他（　　　　　　　　）</t>
    <rPh sb="2" eb="4">
      <t>コウザ</t>
    </rPh>
    <rPh sb="4" eb="6">
      <t>フリコミ</t>
    </rPh>
    <rPh sb="7" eb="9">
      <t>トウロク</t>
    </rPh>
    <rPh sb="9" eb="10">
      <t>ズ</t>
    </rPh>
    <rPh sb="11" eb="14">
      <t>ミトウロク</t>
    </rPh>
    <rPh sb="20" eb="21">
      <t>タ</t>
    </rPh>
    <phoneticPr fontId="1"/>
  </si>
  <si>
    <t>最終的な交付金額（補助金額）</t>
    <rPh sb="0" eb="3">
      <t>サイシュウテキ</t>
    </rPh>
    <rPh sb="4" eb="8">
      <t>コウフキンガク</t>
    </rPh>
    <rPh sb="9" eb="13">
      <t>ホジョキンガク</t>
    </rPh>
    <phoneticPr fontId="1"/>
  </si>
  <si>
    <t>様式第10号</t>
    <rPh sb="0" eb="2">
      <t>ヨウシキ</t>
    </rPh>
    <rPh sb="2" eb="3">
      <t>ダイ</t>
    </rPh>
    <rPh sb="5" eb="6">
      <t>ゴウ</t>
    </rPh>
    <phoneticPr fontId="1"/>
  </si>
  <si>
    <t>金融機関名</t>
    <rPh sb="0" eb="5">
      <t>キンユウキカンメイ</t>
    </rPh>
    <phoneticPr fontId="1"/>
  </si>
  <si>
    <t>支店名</t>
    <rPh sb="0" eb="3">
      <t>シテンメイ</t>
    </rPh>
    <phoneticPr fontId="1"/>
  </si>
  <si>
    <t>預金種別</t>
    <rPh sb="0" eb="4">
      <t>ヨキンシュベツ</t>
    </rPh>
    <phoneticPr fontId="1"/>
  </si>
  <si>
    <t>口座番号</t>
    <rPh sb="0" eb="4">
      <t>コウザバンゴウ</t>
    </rPh>
    <phoneticPr fontId="1"/>
  </si>
  <si>
    <t>口座名義人</t>
    <rPh sb="0" eb="5">
      <t>コウザメイギニン</t>
    </rPh>
    <phoneticPr fontId="1"/>
  </si>
  <si>
    <t>口座名義人（フリガナ）</t>
    <rPh sb="0" eb="5">
      <t>コウザメイギニン</t>
    </rPh>
    <phoneticPr fontId="1"/>
  </si>
  <si>
    <t>申請内容</t>
    <rPh sb="0" eb="2">
      <t>シンセイ</t>
    </rPh>
    <rPh sb="2" eb="4">
      <t>ナイヨウ</t>
    </rPh>
    <phoneticPr fontId="1"/>
  </si>
  <si>
    <t>実績報告書</t>
    <rPh sb="0" eb="4">
      <t>ジッセキホウコク</t>
    </rPh>
    <rPh sb="4" eb="5">
      <t>ショ</t>
    </rPh>
    <phoneticPr fontId="1"/>
  </si>
  <si>
    <t>認証関係</t>
    <rPh sb="0" eb="4">
      <t>ニンショウカンケイ</t>
    </rPh>
    <phoneticPr fontId="1"/>
  </si>
  <si>
    <t>定格出力（kW）</t>
    <rPh sb="0" eb="2">
      <t>テイカク</t>
    </rPh>
    <rPh sb="2" eb="4">
      <t>シュツリョク</t>
    </rPh>
    <phoneticPr fontId="1"/>
  </si>
  <si>
    <t>予定している自家消費量（kWh）</t>
    <rPh sb="0" eb="2">
      <t>ヨテイ</t>
    </rPh>
    <rPh sb="6" eb="11">
      <t>ジカショウヒリョウ</t>
    </rPh>
    <phoneticPr fontId="1"/>
  </si>
  <si>
    <t>設備容量（kWh）</t>
    <rPh sb="0" eb="2">
      <t>セツビ</t>
    </rPh>
    <rPh sb="2" eb="4">
      <t>ヨウリョウ</t>
    </rPh>
    <phoneticPr fontId="1"/>
  </si>
  <si>
    <t>PCS出力（太陽光とハイブリッドの場合は不要）（ｋW）</t>
    <rPh sb="3" eb="5">
      <t>シュツリョク</t>
    </rPh>
    <rPh sb="6" eb="9">
      <t>タイヨウコウ</t>
    </rPh>
    <rPh sb="17" eb="19">
      <t>バアイ</t>
    </rPh>
    <rPh sb="20" eb="22">
      <t>フヨウ</t>
    </rPh>
    <phoneticPr fontId="1"/>
  </si>
  <si>
    <t>誓約書（高効率空調機器）</t>
    <rPh sb="0" eb="3">
      <t>セイヤクショ</t>
    </rPh>
    <rPh sb="4" eb="7">
      <t>コウコウリツ</t>
    </rPh>
    <rPh sb="7" eb="9">
      <t>クウチョウ</t>
    </rPh>
    <rPh sb="9" eb="11">
      <t>キキ</t>
    </rPh>
    <phoneticPr fontId="1"/>
  </si>
  <si>
    <t>１．整備する設備は、商用化され、導入実績があるものであること。また、中古設備は、原則、交付対象外とする。
２．補助対象事業の実施に伴い、国が実施するその他の補助制度を利用していないこと。
３．法定耐用年数を経過するまでの間、交付対象事業により取得した温室効果ガス排出削減効果についてJ-クレジット制度への登録を行わないこと。
４．原則として再エネ発電設備によって発電した電気を蓄電するものであり、平時において充放電を繰り返すことを前提とした設備とすること。
５．停電時のみに利用する非常用予備電源でないこと。
６．導入する蓄電システムが【業務用蓄電池（20kWh以上）である場合、岡崎市火災予防条例に基づき、必要に応じて設置届出書を提出すること。
７．【家庭用蓄電池（20kWh未満）：afの全てを満たすこと】
（a）蓄電池パッケージ
蓄電池部（初期実効容量1.0kWh以上）とパワーコンディショナー等の電力変換装置から構成されるシステムであり、蓄電システム本体機器を含むシステム全体を一つのパッケージとして取り扱うものであること。
※初期実効容量は、JEM規格で定義された初期実効容量のうち、計算値と計測値のいずれか低い方を適用する。
※システム全体を統合して管理するための番号が付与されていること。
（b）性能表示基準
初期実効容量、定格出力、出力可能時間、保有期間、廃棄方法、アフターサービス等について、所定の表示がなされていること。所定の表示は次のものをいう。
（1）初期実効容量
製造業者が指定する、工場出荷時の蓄電システムの放電時に供給可能な交流側の出力容量のこと。使用者が独自に指定できない領域は含まない。（算出方法については、一般社団法人日本電機工業会日本電機工業会規格「JEM1511低圧蓄電システムの初期実効容量算出方法」を参照すること）
（2）定格出力
定格出力とは、蓄電システムが連続して出力を維持できる製造事業者が指定する最大出力とする。定格出力の単位はW、kW、MWのいずれかとする。
（3）出力可能時間の例示
①複数の運転モードをもち、各モードでの最大の連続出力（W）と出力可能時間（h）の積で規定される容量（Wh）が全てのモードで同一でない場合、出力可能時間を代表的なモードで少なくとも一つ例示しなければならない。出力可能時間とは、蓄電システムを、指定した一定出力にて運転を維持できる時間とする。このときの出力の値は製造事業者指定の値でよい。
②購入設置者の機器選択を助ける情報として、代表的な出力における出力可能時間を例示することを認める。例示は、出力と出力可能時間を表示すること。出力の単位はW、kW、MWのいずれかとする。出力可能時間の単位は分とし、出力可能時間が10分未満の場合は、1分刻みで表示すること。出力可能時間が10分以上の場合は、5分刻みの切り捨てとする。また、運転モード等により出力可能時間が異なる場合は、運転モード等を明確にすること。</t>
    <phoneticPr fontId="1"/>
  </si>
  <si>
    <t>誓約書（蓄電池）</t>
    <rPh sb="0" eb="3">
      <t>セイヤクショ</t>
    </rPh>
    <rPh sb="4" eb="7">
      <t>チクデンチ</t>
    </rPh>
    <phoneticPr fontId="1"/>
  </si>
  <si>
    <t>□対象設備の設置場所は住所登録のある又は住所登録をする予定の住居である
（※実績報告時には、設置場所に住民登録があることが必要）
□申請者が対象設備の購入者である
□設備は、商用化され、導入実績があり、中古設備でない
□対象設備ついては国の通達日以前に契約の締結をしていない
□期限内に実績報告書を提出できる見込みである
（※事業完了日から２か月以内。ただし、２か月以内であっても令和９年３月19日が最終期限）
□申請に係る現地調査について、了承する
(調査時に、対象設備設置予定場所等の写真を撮る場合がある)
□岡崎市暴力団排除条例（平成23年岡崎市条例第31号）第２条第２号に規定する暴力団員又は同条第１号に規定する暴力団若しくは暴力団員と密接な関係を有する者に該当しない</t>
    <phoneticPr fontId="1"/>
  </si>
  <si>
    <t>１　設置場所住所</t>
    <rPh sb="2" eb="8">
      <t>セッチバショジュウショ</t>
    </rPh>
    <phoneticPr fontId="1"/>
  </si>
  <si>
    <t>３　補助事業の予定工期</t>
    <rPh sb="2" eb="6">
      <t>ホジョジギョウ</t>
    </rPh>
    <rPh sb="7" eb="11">
      <t>ヨテイコウキ</t>
    </rPh>
    <phoneticPr fontId="1"/>
  </si>
  <si>
    <t>２　補助事業の内容</t>
    <rPh sb="2" eb="6">
      <t>ホジョジギョウ</t>
    </rPh>
    <rPh sb="7" eb="9">
      <t>ナイヨウ</t>
    </rPh>
    <phoneticPr fontId="1"/>
  </si>
  <si>
    <t>※令和９年３月19日までに実績報告書を提出する必要があります。</t>
    <rPh sb="1" eb="3">
      <t>レイワ</t>
    </rPh>
    <rPh sb="4" eb="5">
      <t>ネン</t>
    </rPh>
    <rPh sb="6" eb="7">
      <t>ガツ</t>
    </rPh>
    <rPh sb="9" eb="10">
      <t>ニチ</t>
    </rPh>
    <rPh sb="13" eb="18">
      <t>ジッセキホウコクショ</t>
    </rPh>
    <rPh sb="19" eb="21">
      <t>テイシュツ</t>
    </rPh>
    <rPh sb="23" eb="25">
      <t>ヒツヨウ</t>
    </rPh>
    <phoneticPr fontId="1"/>
  </si>
  <si>
    <t>４　交付を受けようとする市費補助金の額及びその算出根拠</t>
    <rPh sb="2" eb="4">
      <t>コウフ</t>
    </rPh>
    <rPh sb="5" eb="6">
      <t>ウ</t>
    </rPh>
    <rPh sb="12" eb="14">
      <t>シヒ</t>
    </rPh>
    <rPh sb="14" eb="17">
      <t>ホジョキン</t>
    </rPh>
    <rPh sb="18" eb="19">
      <t>ガク</t>
    </rPh>
    <rPh sb="19" eb="20">
      <t>オヨ</t>
    </rPh>
    <rPh sb="23" eb="25">
      <t>サンシュツ</t>
    </rPh>
    <rPh sb="25" eb="27">
      <t>コンキョ</t>
    </rPh>
    <phoneticPr fontId="1"/>
  </si>
  <si>
    <t>５　申請書類チェックシート</t>
    <rPh sb="2" eb="6">
      <t>シンセイショルイ</t>
    </rPh>
    <phoneticPr fontId="1"/>
  </si>
  <si>
    <t>５．需要家の敷地内に本事業により導入する再エネ発電設備で発電して消費する電力量を、当該再エネ発電設備で発電する電力量の30％以上とすること。
６．整備する設備は、商用化され、導入実績があるものであること。また、中古設備は、原則、交付対象外とする。
７．法定耐用年数を経過するまでの間、交付対象事業により取得した温室効果ガス排出削減効果についてJ-クレジット制度への登録を行わないこと。
８．発電量は、太陽光モジュールにおけるJIS等に基づく公称最大出力の合計値と、パワーコンディショナーの定格規格の合計値の低い方とし、10kW未満の設備であること。
９．施行前後の写真を添付すること。
10．当該年度の３月19日までに支払いを含めて事業を完了させること。
11．岡崎市脱炭素先行地域づくり事業費補助金交付要綱を遵守すること。また，当該交付要綱を遵守しないことにより補助金の交付決定が取り消されても，岡崎市に対し異議を申し立てないこと。
12．交付決定の取り消しに伴う補助金の返還や財産処分等により財産処分納付金が発生した場合には，遅滞なく岡崎市の指示に従い返還、納付すること。</t>
    <phoneticPr fontId="1"/>
  </si>
  <si>
    <t>※既に太陽光発電設備が設置されている場合は、太陽光発電設備概要の太陽電池の最大出力、PCSの内容を入力すること。</t>
    <rPh sb="1" eb="2">
      <t>スデ</t>
    </rPh>
    <rPh sb="3" eb="10">
      <t>タイヨウコウハツデンセツビ</t>
    </rPh>
    <rPh sb="11" eb="13">
      <t>セッチ</t>
    </rPh>
    <rPh sb="18" eb="20">
      <t>バアイ</t>
    </rPh>
    <rPh sb="22" eb="29">
      <t>タイヨウコウハツデンセツビ</t>
    </rPh>
    <rPh sb="29" eb="31">
      <t>ガイヨウ</t>
    </rPh>
    <rPh sb="32" eb="34">
      <t>タイヨウ</t>
    </rPh>
    <rPh sb="34" eb="36">
      <t>デンチ</t>
    </rPh>
    <rPh sb="37" eb="39">
      <t>サイダイ</t>
    </rPh>
    <rPh sb="39" eb="41">
      <t>シュツリョク</t>
    </rPh>
    <rPh sb="46" eb="48">
      <t>ナイヨウ</t>
    </rPh>
    <rPh sb="49" eb="51">
      <t>ニュウリョク</t>
    </rPh>
    <phoneticPr fontId="1"/>
  </si>
  <si>
    <t>ただし、蓄電システムの運転に当たって、補器類の作動に外部からの電力が必要な蓄電システムについては、その電力の合計も併せて記載すること。単位はW、kW、MWのいずれかとする。
（4）保有期間
法定耐用年数の期間、適正な管理・運用を図ること。（5）廃棄方法
使用済み蓄電池を適切に廃棄、又は回収する方法について登録対象機器の添付書類に明記されていること。蓄電池部分が分離されるものについては、蓄電池部の添付書類に明記されていること。
（6）アフターサービス
国内のアフターサービス窓口の連絡先について、登録対象機器の添付書類に明記されていること。
（c）蓄電池部安全基準
JISC8715－2又はIEC62619の規格を満足すること。
（d）蓄電システム部安全基準（リチウムイオン蓄電池部を使用した蓄電システムのみ）
JISC4412の規格を満足すること。ただし、電気製品認証協議会が定めるJISC4412適用の猶予期間中は、JISC4412－1若しくはJISC4412－2※の規格も可とする。
※JISC4412-2における要求事項の解釈等等は「電気用品の技術基準の解釈別表第八」に準拠すること。
（e）震災対策基準（リチウムイオン蓄電池部を使用した蓄電システムのみ）
蓄電容量10kWh未満の蓄電池は、第三者認証機関の製品審査により、「蓄電システムの震災対策基準」の製品審査に合格したものであること。
※第三者認証機関は、電気用品安全法国内登録検査機関であること、かつ、IECEE-CB制度に基づく国内認証機関（NCB）であること。
（f）保証期間
メーカー保証及びサイクル試験による性能の双方が10年以上の蓄電システムであること。
※蓄電システムの製造を製造事業者に委託し、自社の製品として販売する事業者も含む。
※当該機器製造事業者以外の保証（販売店保証等）は含めない。
※メーカー保証期間内の補償費用は無償であることを条件とする。
※蓄電容量は、単電池の定格容量、単電池の公称電圧及び使用する単電池の数の積で算出される蓄電池部の容量とする。
※JEM規格で定義された初期実効容量（計算値と計測値のいずれか低い方）が1.0kWh未満の蓄電システムは対象外とする。
８．当該年度の３月19日までに支払いを含めて事業を完了させること。
９．岡崎市脱炭素先行地域づくり事業費補助金交付要綱を遵守すること。また，当該交付要綱を遵守しないことにより補助金の交付決定が取り消されても，岡崎市に対し異議を申し立てないこと。</t>
    <phoneticPr fontId="1"/>
  </si>
  <si>
    <t>１　市費補助金の交付決定額</t>
    <rPh sb="2" eb="4">
      <t>シヒ</t>
    </rPh>
    <rPh sb="4" eb="7">
      <t>ホジョキン</t>
    </rPh>
    <rPh sb="8" eb="13">
      <t>コウフケッテイガク</t>
    </rPh>
    <phoneticPr fontId="1"/>
  </si>
  <si>
    <t>２　事業完了日</t>
    <rPh sb="2" eb="4">
      <t>ジギョウ</t>
    </rPh>
    <rPh sb="4" eb="7">
      <t>カンリョウビ</t>
    </rPh>
    <phoneticPr fontId="1"/>
  </si>
  <si>
    <t>３　交付金額</t>
    <rPh sb="2" eb="4">
      <t>コウフ</t>
    </rPh>
    <rPh sb="4" eb="6">
      <t>キンガク</t>
    </rPh>
    <phoneticPr fontId="1"/>
  </si>
  <si>
    <t>４　申請書類チェックシート</t>
    <rPh sb="2" eb="6">
      <t>シンセイショルイ</t>
    </rPh>
    <phoneticPr fontId="1"/>
  </si>
  <si>
    <t>令和　年　月　日</t>
    <rPh sb="0" eb="2">
      <t>レイワ</t>
    </rPh>
    <rPh sb="3" eb="4">
      <t>ネン</t>
    </rPh>
    <rPh sb="5" eb="6">
      <t>ツキ</t>
    </rPh>
    <rPh sb="7" eb="8">
      <t>ヒ</t>
    </rPh>
    <phoneticPr fontId="1"/>
  </si>
  <si>
    <t>岡崎市脱炭素先行地域づくり事業費補助金として、上記金額を請求します。</t>
    <rPh sb="0" eb="3">
      <t>オカザキシ</t>
    </rPh>
    <rPh sb="23" eb="25">
      <t>ジョウキ</t>
    </rPh>
    <rPh sb="25" eb="27">
      <t>キンガク</t>
    </rPh>
    <rPh sb="28" eb="30">
      <t>セイキュウ</t>
    </rPh>
    <phoneticPr fontId="1"/>
  </si>
  <si>
    <t>下記口座へ振り込み願います。</t>
    <phoneticPr fontId="1"/>
  </si>
  <si>
    <t>所在地</t>
    <rPh sb="0" eb="3">
      <t>ショザイチ</t>
    </rPh>
    <phoneticPr fontId="1"/>
  </si>
  <si>
    <t>※　請求金額はアラビア数字記入し、頭部に￥字を冠し、末尾は★印等でとめる。</t>
    <phoneticPr fontId="1"/>
  </si>
  <si>
    <t>※　請求金額の訂正は不可とする。</t>
    <phoneticPr fontId="1"/>
  </si>
  <si>
    <t>※　請求内訳等別紙を必要とする場合は、割印をすること。</t>
  </si>
  <si>
    <t>　岡崎市脱炭素先行地域づくり事業費補助金について、次のとおり補助金の交付を申請します。</t>
    <rPh sb="1" eb="4">
      <t>オカザキシ</t>
    </rPh>
    <rPh sb="4" eb="7">
      <t>ダツタンソ</t>
    </rPh>
    <rPh sb="7" eb="11">
      <t>センコウチイキ</t>
    </rPh>
    <rPh sb="14" eb="17">
      <t>ジギョウヒ</t>
    </rPh>
    <rPh sb="17" eb="20">
      <t>ホジョキン</t>
    </rPh>
    <rPh sb="25" eb="26">
      <t>ツギ</t>
    </rPh>
    <rPh sb="30" eb="33">
      <t>ホジョキン</t>
    </rPh>
    <rPh sb="34" eb="36">
      <t>コウフ</t>
    </rPh>
    <rPh sb="37" eb="39">
      <t>シンセイ</t>
    </rPh>
    <phoneticPr fontId="1"/>
  </si>
  <si>
    <t>（事業者用）岡崎市脱炭素先行地域づくり事業費補助金交付申請書</t>
    <rPh sb="1" eb="4">
      <t>ジギョウシャ</t>
    </rPh>
    <rPh sb="4" eb="5">
      <t>ヨウ</t>
    </rPh>
    <rPh sb="6" eb="9">
      <t>オカザキシ</t>
    </rPh>
    <rPh sb="9" eb="12">
      <t>ダツタンソ</t>
    </rPh>
    <rPh sb="12" eb="16">
      <t>センコウチイキ</t>
    </rPh>
    <rPh sb="19" eb="21">
      <t>ジギョウ</t>
    </rPh>
    <rPh sb="21" eb="22">
      <t>ヒ</t>
    </rPh>
    <rPh sb="22" eb="25">
      <t>ホジョキン</t>
    </rPh>
    <rPh sb="25" eb="30">
      <t>コウフシンセイショ</t>
    </rPh>
    <phoneticPr fontId="1"/>
  </si>
  <si>
    <t>様式第１号の２（第１条関係）</t>
    <rPh sb="0" eb="2">
      <t>ヨウシキ</t>
    </rPh>
    <rPh sb="2" eb="3">
      <t>ダイ</t>
    </rPh>
    <rPh sb="4" eb="5">
      <t>ゴウ</t>
    </rPh>
    <rPh sb="8" eb="9">
      <t>ダイ</t>
    </rPh>
    <rPh sb="10" eb="11">
      <t>ジョウ</t>
    </rPh>
    <rPh sb="11" eb="13">
      <t>カンケイ</t>
    </rPh>
    <phoneticPr fontId="1"/>
  </si>
  <si>
    <t>①事業者用太陽光発電設備</t>
    <rPh sb="1" eb="4">
      <t>ジギョウシャ</t>
    </rPh>
    <rPh sb="4" eb="5">
      <t>ヨウ</t>
    </rPh>
    <phoneticPr fontId="1"/>
  </si>
  <si>
    <t>②事業者用蓄電システム</t>
    <rPh sb="1" eb="5">
      <t>ジギョウシャヨウ</t>
    </rPh>
    <phoneticPr fontId="1"/>
  </si>
  <si>
    <t>□交付申請書（様式第１号の２）
□補助対象設備の見積書
□対象設備を設置しようとする住宅の地図
□市税の完納証明書（納税証明書）。課税がない者又は、納税証明書の交付を受けることができない者は、納税証明書不添付理由書（コピー不可。２か月以内に発行されたもの）
□履歴事項全部証明書（法人登記が無い場合は、直近の確定申告書【第一表、第二表及び収支内訳書（１・２面）または所得税青色申告決算書（１～４面）】決算期を一度も迎えていない場合のみ、申請段階で開業していることがわかる開業届の写し（税務署受付印のあるもの））
□法人所在証明書（履歴事項全部証明書等で補助対象設備を設置した所在地が確認できる場合は省略可能）
□設置工事着手前の設置予定場所の現況が分かるカラー写真
□その他市長が必要と認める書類</t>
    <rPh sb="17" eb="21">
      <t>ホジョタイショウ</t>
    </rPh>
    <rPh sb="21" eb="23">
      <t>セツビ</t>
    </rPh>
    <rPh sb="24" eb="27">
      <t>ミツモリショ</t>
    </rPh>
    <phoneticPr fontId="1"/>
  </si>
  <si>
    <t>□誓約書（事業者用太陽光発電設備（様式第１号の12））
□事業者用太陽光発電設備・蓄電池・エネマネ機器設置計画書（様式第１号の13）
□補助対象設備の発電電力消費量計画書（様式第１号の14）</t>
    <rPh sb="5" eb="9">
      <t>ジギョウシャヨウ</t>
    </rPh>
    <rPh sb="29" eb="33">
      <t>ジギョウシャヨウ</t>
    </rPh>
    <phoneticPr fontId="1"/>
  </si>
  <si>
    <t>１．整備する設備は、商用化され、導入実績があるものであること。また、中古設備は、原則、交付対象外とする。
２．法定耐用年数を経過するまでの間、交付対象事業により取得した温室効果ガス排出削減効果についてJ-クレジット制度への登録を行わないこと。
３．対象施設内に設置するものであり、従来の空調機器等に対して省CO2効果が得られるもの。
４．当該年度の３月19日までに支払いを含めて事業を完了させること。
５．岡崎市脱炭素先行地域づくり事業費補助金交付要綱を遵守すること。また，当該交付要綱を遵守しないことにより補助金の交付決定が取り消されても，岡崎市に対し異議を申し立てないこと。
６．交付決定の取り消しに伴う補助金の返還や財産処分等により財産処分納付金が発生した場合には，遅滞なく岡崎市の指示に従い返還、納付すること。</t>
    <phoneticPr fontId="1"/>
  </si>
  <si>
    <t>（事業者用）岡崎市脱炭素先行地域づくり事業費補助金実績報告書</t>
    <rPh sb="1" eb="4">
      <t>ジギョウシャ</t>
    </rPh>
    <rPh sb="4" eb="5">
      <t>ヨウ</t>
    </rPh>
    <rPh sb="6" eb="9">
      <t>オカザキシ</t>
    </rPh>
    <rPh sb="9" eb="12">
      <t>ダツタンソ</t>
    </rPh>
    <rPh sb="12" eb="16">
      <t>センコウチイキ</t>
    </rPh>
    <rPh sb="19" eb="21">
      <t>ジギョウ</t>
    </rPh>
    <rPh sb="21" eb="22">
      <t>ヒ</t>
    </rPh>
    <rPh sb="22" eb="25">
      <t>ホジョキン</t>
    </rPh>
    <rPh sb="25" eb="30">
      <t>ジッセキホウコクショ</t>
    </rPh>
    <phoneticPr fontId="1"/>
  </si>
  <si>
    <t>様式第８号の２（第５条関係）</t>
    <rPh sb="0" eb="2">
      <t>ヨウシキ</t>
    </rPh>
    <rPh sb="2" eb="3">
      <t>ダイ</t>
    </rPh>
    <rPh sb="4" eb="5">
      <t>ゴウ</t>
    </rPh>
    <rPh sb="8" eb="9">
      <t>ダイ</t>
    </rPh>
    <rPh sb="10" eb="11">
      <t>ジョウ</t>
    </rPh>
    <rPh sb="11" eb="13">
      <t>カンケイ</t>
    </rPh>
    <phoneticPr fontId="1"/>
  </si>
  <si>
    <t>□誓約書（事業者用蓄電システム（様式１号の15））
□事業者用太陽光発電設備・蓄電池・エネマネ機器設置計画書（様式第１号の13）</t>
    <rPh sb="5" eb="9">
      <t>ジギョウシャヨウ</t>
    </rPh>
    <rPh sb="27" eb="31">
      <t>ジギョウシャヨウ</t>
    </rPh>
    <phoneticPr fontId="1"/>
  </si>
  <si>
    <t>□誓約書（事業者用高効率空調機器（様式１号の17））
□従来の空調機器等に対して省CO2効果が得られることがわかる書類（様式１号の11）</t>
    <rPh sb="5" eb="9">
      <t>ジギョウシャヨウ</t>
    </rPh>
    <phoneticPr fontId="1"/>
  </si>
  <si>
    <t>代表者役職・氏名</t>
    <rPh sb="0" eb="3">
      <t>ダイヒョウシャ</t>
    </rPh>
    <rPh sb="3" eb="5">
      <t>ヤクショク</t>
    </rPh>
    <rPh sb="6" eb="8">
      <t>シメイ</t>
    </rPh>
    <phoneticPr fontId="1"/>
  </si>
  <si>
    <t>代表者役職・氏名ふりがな</t>
    <rPh sb="0" eb="3">
      <t>ダイヒョウシャ</t>
    </rPh>
    <rPh sb="3" eb="5">
      <t>ヤクショク</t>
    </rPh>
    <rPh sb="6" eb="8">
      <t>シメイ</t>
    </rPh>
    <phoneticPr fontId="1"/>
  </si>
  <si>
    <t>所 在 地</t>
    <phoneticPr fontId="1"/>
  </si>
  <si>
    <t>郵便番号</t>
    <phoneticPr fontId="1"/>
  </si>
  <si>
    <t>ふりがな</t>
    <phoneticPr fontId="1"/>
  </si>
  <si>
    <t>代表者役職・氏名</t>
    <phoneticPr fontId="1"/>
  </si>
  <si>
    <t>電話番号</t>
    <phoneticPr fontId="1"/>
  </si>
  <si>
    <t>補助事業の内容(導入設備)</t>
    <rPh sb="0" eb="4">
      <t>ホジョジギョウ</t>
    </rPh>
    <rPh sb="5" eb="7">
      <t>ナイヨウ</t>
    </rPh>
    <rPh sb="8" eb="12">
      <t>ドウニュウセツビ</t>
    </rPh>
    <phoneticPr fontId="1"/>
  </si>
  <si>
    <t>□電力の売買に係る契約書の写し
（余剰電力を売電しない場合など契約書が無い場合は、電力会社との契約や協議結果を確認できる書類の写し）
□事業者用太陽光発電設備設置計画書（様式第１号の13）
□対象設備設置工事に係る工事請負契約書の写し
※申請時点において①住宅用太陽光発電設備②住宅用蓄電システムに係る工事請負契約書を提出している場合、その内容に変更が無い場合は、省略することができる
□対象設備の保証書の写し(型式、お客様名、保証開始日等、全て記入されているもの)</t>
    <rPh sb="68" eb="71">
      <t>ジギョウシャ</t>
    </rPh>
    <phoneticPr fontId="1"/>
  </si>
  <si>
    <t>①事業者用太陽光発電設備</t>
    <rPh sb="1" eb="4">
      <t>ジギョウシャ</t>
    </rPh>
    <phoneticPr fontId="1"/>
  </si>
  <si>
    <t>②事業者用蓄電システム</t>
    <phoneticPr fontId="1"/>
  </si>
  <si>
    <t>交付決定文書番号（第50号-）</t>
    <rPh sb="0" eb="4">
      <t>コウフケッテイ</t>
    </rPh>
    <rPh sb="4" eb="6">
      <t>ブンショ</t>
    </rPh>
    <rPh sb="6" eb="8">
      <t>バンゴウ</t>
    </rPh>
    <rPh sb="9" eb="10">
      <t>ダイ</t>
    </rPh>
    <rPh sb="12" eb="13">
      <t>ゴウ</t>
    </rPh>
    <phoneticPr fontId="1"/>
  </si>
  <si>
    <t>□実績報告書（様式第８号の２）
□収支精算書
□設置した建物全体のカラー写真
□設置工事後の設置箇所のカラー写真（本補助事業で導入した設備・機器、ケーブル類等補助対象となっているもの）
□対象設備設置費に係る領収書の写しまたは領収証明書(補助対象経費と同じ金額であること)
□岡崎産再エネ電気の電力供給契約がわかる書類等の写し
□その他市長が必要と認める書類</t>
    <rPh sb="17" eb="22">
      <t>シュウシセイサンショ</t>
    </rPh>
    <rPh sb="24" eb="26">
      <t>セッチ</t>
    </rPh>
    <rPh sb="28" eb="30">
      <t>タテモノ</t>
    </rPh>
    <rPh sb="30" eb="32">
      <t>ゼンタイ</t>
    </rPh>
    <rPh sb="36" eb="38">
      <t>シャシン</t>
    </rPh>
    <rPh sb="48" eb="50">
      <t>カショ</t>
    </rPh>
    <phoneticPr fontId="1"/>
  </si>
  <si>
    <t>商　　号</t>
    <rPh sb="0" eb="1">
      <t>ショウ</t>
    </rPh>
    <rPh sb="3" eb="4">
      <t>ゴウ</t>
    </rPh>
    <phoneticPr fontId="1"/>
  </si>
  <si>
    <t>商号</t>
    <rPh sb="0" eb="2">
      <t>ショウゴウ</t>
    </rPh>
    <phoneticPr fontId="1"/>
  </si>
  <si>
    <t>設置場所住所</t>
    <phoneticPr fontId="1"/>
  </si>
  <si>
    <t>商　号</t>
    <rPh sb="0" eb="1">
      <t>ショウ</t>
    </rPh>
    <rPh sb="2" eb="3">
      <t>ゴウ</t>
    </rPh>
    <phoneticPr fontId="1"/>
  </si>
  <si>
    <t xml:space="preserve">代表者役職・氏名 </t>
    <rPh sb="0" eb="3">
      <t>ダイヒョウシャ</t>
    </rPh>
    <rPh sb="3" eb="5">
      <t>ヤクショク</t>
    </rPh>
    <rPh sb="6" eb="7">
      <t>シ</t>
    </rPh>
    <rPh sb="7" eb="8">
      <t>ナ</t>
    </rPh>
    <phoneticPr fontId="1"/>
  </si>
  <si>
    <t>様式第１号の14（第１条関係）</t>
    <rPh sb="0" eb="2">
      <t>ヨウシキ</t>
    </rPh>
    <rPh sb="2" eb="3">
      <t>ダイ</t>
    </rPh>
    <rPh sb="4" eb="5">
      <t>ゴウ</t>
    </rPh>
    <rPh sb="9" eb="10">
      <t>ダイ</t>
    </rPh>
    <rPh sb="11" eb="12">
      <t>ジョウ</t>
    </rPh>
    <rPh sb="12" eb="14">
      <t>カンケイ</t>
    </rPh>
    <phoneticPr fontId="1"/>
  </si>
  <si>
    <t>【留意事項】
・①の自家消費率が50％以上となることが補助要件になります。
・設備稼働後の「発電量等の報告」において，自家消費率が50％未満の場合は，補助金を返還していただく可能性があります。
・電力需要量を考慮し，過度な規模の設置は控えるとともに，蓄電池の併用を検討するなど，自家消費率50％以上をゆとりを持って達成できる計画としてください。</t>
    <phoneticPr fontId="1"/>
  </si>
  <si>
    <t>（宛先）岡崎市長</t>
    <rPh sb="1" eb="3">
      <t>アテサキ</t>
    </rPh>
    <rPh sb="4" eb="6">
      <t>オカザキ</t>
    </rPh>
    <rPh sb="6" eb="8">
      <t>シチョウ</t>
    </rPh>
    <phoneticPr fontId="1"/>
  </si>
  <si>
    <t>以下、実績報告書</t>
    <rPh sb="0" eb="2">
      <t>イカ</t>
    </rPh>
    <rPh sb="3" eb="7">
      <t>ジッセキホウコク</t>
    </rPh>
    <rPh sb="7" eb="8">
      <t>ショ</t>
    </rPh>
    <phoneticPr fontId="1"/>
  </si>
  <si>
    <t>㎥</t>
  </si>
  <si>
    <t>kWh</t>
  </si>
  <si>
    <t>空調機器</t>
    <rPh sb="0" eb="4">
      <t>クウチョウキキ</t>
    </rPh>
    <phoneticPr fontId="1"/>
  </si>
  <si>
    <t>様式第１号の12（第１条関係）</t>
    <rPh sb="0" eb="2">
      <t>ヨウシキ</t>
    </rPh>
    <rPh sb="2" eb="3">
      <t>ダイ</t>
    </rPh>
    <rPh sb="4" eb="5">
      <t>ゴウ</t>
    </rPh>
    <phoneticPr fontId="1"/>
  </si>
  <si>
    <t>様式第１号の15（第１条関係）</t>
    <rPh sb="0" eb="2">
      <t>ヨウシキ</t>
    </rPh>
    <rPh sb="2" eb="3">
      <t>ダイ</t>
    </rPh>
    <rPh sb="4" eb="5">
      <t>ゴウ</t>
    </rPh>
    <phoneticPr fontId="1"/>
  </si>
  <si>
    <t>様式第１号の16（第１条関係）</t>
    <rPh sb="0" eb="2">
      <t>ヨウシキ</t>
    </rPh>
    <rPh sb="2" eb="3">
      <t>ダイ</t>
    </rPh>
    <rPh sb="4" eb="5">
      <t>ゴウ</t>
    </rPh>
    <phoneticPr fontId="1"/>
  </si>
  <si>
    <t>③事業者用高効率空調機器</t>
    <rPh sb="4" eb="5">
      <t>ヨウ</t>
    </rPh>
    <phoneticPr fontId="1"/>
  </si>
  <si>
    <t>様式第１号の14を使用せずに設置業者が作成した資料、メーカーHPのシミュレーション結果等の別計算資料により計算を行った資料を用いる場合は、下チェックボックスにチェックしてください。その場合、本計画書の①～④の内容が記載されていること。
□　別紙による</t>
    <rPh sb="4" eb="5">
      <t>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</si>
</sst>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76" formatCode="[$-F800]dddd\,\ mmmm\ dd\,\ yyyy"/>
    <numFmt numFmtId="177" formatCode="0.00_ "/>
    <numFmt numFmtId="178" formatCode="0.000_ "/>
    <numFmt numFmtId="179" formatCode="0.0_ "/>
    <numFmt numFmtId="180" formatCode="#,##0_ "/>
    <numFmt numFmtId="181" formatCode="#,##0_ ;[Red]\-#,##0\ "/>
    <numFmt numFmtId="182" formatCode="0\ %"/>
    <numFmt numFmtId="183" formatCode="#,##0\ &quot;kg&quot;"/>
    <numFmt numFmtId="184" formatCode="0.00&quot; %&quot;"/>
    <numFmt numFmtId="185" formatCode="#,##0&quot;W&quot;"/>
    <numFmt numFmtId="186" formatCode="#,##0.000;[Red]\-#,##0.000"/>
    <numFmt numFmtId="187" formatCode="#,##0&quot;kWh/日&quot;"/>
    <numFmt numFmtId="188" formatCode="0.000"/>
    <numFmt numFmtId="189" formatCode="#,##0&quot;kg&quot;;[Red]\-#,##0&quot;kg&quot;"/>
  </numFmts>
  <fonts count="48">
    <font>
      <sz val="11"/>
      <color theme="1"/>
      <name val="游ゴシック"/>
      <family val="2"/>
      <charset val="128"/>
      <scheme val="minor"/>
    </font>
    <font>
      <sz val="6"/>
      <name val="游ゴシック"/>
      <family val="2"/>
      <charset val="128"/>
      <scheme val="minor"/>
    </font>
    <font>
      <sz val="12"/>
      <color theme="1"/>
      <name val="ＭＳ 明朝"/>
      <family val="1"/>
      <charset val="128"/>
    </font>
    <font>
      <sz val="11"/>
      <color theme="1"/>
      <name val="游ゴシック"/>
      <family val="2"/>
      <charset val="128"/>
      <scheme val="minor"/>
    </font>
    <font>
      <sz val="11"/>
      <color rgb="FFFF0000"/>
      <name val="游ゴシック"/>
      <family val="2"/>
      <charset val="128"/>
      <scheme val="minor"/>
    </font>
    <font>
      <sz val="14"/>
      <color theme="1"/>
      <name val="游ゴシック"/>
      <family val="2"/>
      <charset val="128"/>
      <scheme val="minor"/>
    </font>
    <font>
      <sz val="10.5"/>
      <color theme="1"/>
      <name val="ＭＳ 明朝"/>
      <family val="1"/>
      <charset val="128"/>
    </font>
    <font>
      <b/>
      <sz val="12"/>
      <color theme="1"/>
      <name val="Meiryo UI"/>
      <family val="3"/>
      <charset val="128"/>
    </font>
    <font>
      <sz val="9"/>
      <color theme="1"/>
      <name val="Meiryo UI"/>
      <family val="3"/>
      <charset val="128"/>
    </font>
    <font>
      <sz val="10"/>
      <color theme="1"/>
      <name val="Meiryo UI"/>
      <family val="3"/>
      <charset val="128"/>
    </font>
    <font>
      <sz val="6"/>
      <name val="ＭＳ Ｐゴシック"/>
      <family val="2"/>
      <charset val="128"/>
    </font>
    <font>
      <sz val="9"/>
      <name val="Meiryo UI"/>
      <family val="3"/>
      <charset val="128"/>
    </font>
    <font>
      <vertAlign val="subscript"/>
      <sz val="9"/>
      <color theme="1"/>
      <name val="Meiryo UI"/>
      <family val="3"/>
      <charset val="128"/>
    </font>
    <font>
      <b/>
      <sz val="9"/>
      <name val="Meiryo UI"/>
      <family val="3"/>
      <charset val="128"/>
    </font>
    <font>
      <sz val="9"/>
      <color rgb="FFFF0000"/>
      <name val="Meiryo UI"/>
      <family val="3"/>
      <charset val="128"/>
    </font>
    <font>
      <b/>
      <sz val="10"/>
      <color theme="1"/>
      <name val="Meiryo UI"/>
      <family val="3"/>
      <charset val="128"/>
    </font>
    <font>
      <sz val="9"/>
      <color indexed="81"/>
      <name val="MS P ゴシック"/>
      <family val="3"/>
      <charset val="128"/>
    </font>
    <font>
      <sz val="12"/>
      <color theme="1"/>
      <name val="Meiryo UI"/>
      <family val="3"/>
      <charset val="128"/>
    </font>
    <font>
      <sz val="12"/>
      <name val="Meiryo UI"/>
      <family val="3"/>
      <charset val="128"/>
    </font>
    <font>
      <b/>
      <sz val="16"/>
      <color theme="1"/>
      <name val="Meiryo UI"/>
      <family val="3"/>
      <charset val="128"/>
    </font>
    <font>
      <b/>
      <vertAlign val="subscript"/>
      <sz val="16"/>
      <color theme="1"/>
      <name val="Meiryo UI"/>
      <family val="3"/>
      <charset val="128"/>
    </font>
    <font>
      <sz val="14"/>
      <color theme="1"/>
      <name val="Meiryo UI"/>
      <family val="3"/>
      <charset val="128"/>
    </font>
    <font>
      <sz val="11"/>
      <color theme="1"/>
      <name val="Meiryo UI"/>
      <family val="3"/>
      <charset val="128"/>
    </font>
    <font>
      <vertAlign val="subscript"/>
      <sz val="14"/>
      <color theme="1"/>
      <name val="Meiryo UI"/>
      <family val="3"/>
      <charset val="128"/>
    </font>
    <font>
      <b/>
      <sz val="14"/>
      <color theme="1"/>
      <name val="Meiryo UI"/>
      <family val="3"/>
      <charset val="128"/>
    </font>
    <font>
      <b/>
      <vertAlign val="subscript"/>
      <sz val="14"/>
      <color theme="1"/>
      <name val="Meiryo UI"/>
      <family val="3"/>
      <charset val="128"/>
    </font>
    <font>
      <b/>
      <sz val="14"/>
      <color rgb="FFFF0000"/>
      <name val="Meiryo UI"/>
      <family val="3"/>
      <charset val="128"/>
    </font>
    <font>
      <sz val="14"/>
      <color theme="0"/>
      <name val="Meiryo UI"/>
      <family val="3"/>
      <charset val="128"/>
    </font>
    <font>
      <sz val="10"/>
      <color theme="1"/>
      <name val="ＭＳ 明朝"/>
      <family val="1"/>
      <charset val="128"/>
    </font>
    <font>
      <sz val="11"/>
      <color theme="1"/>
      <name val="游ゴシック"/>
      <family val="3"/>
      <charset val="128"/>
      <scheme val="minor"/>
    </font>
    <font>
      <sz val="14"/>
      <color theme="1"/>
      <name val="ＭＳ 明朝"/>
      <family val="1"/>
      <charset val="128"/>
    </font>
    <font>
      <sz val="18"/>
      <color theme="1"/>
      <name val="ＭＳ 明朝"/>
      <family val="1"/>
      <charset val="128"/>
    </font>
    <font>
      <u/>
      <sz val="8"/>
      <color theme="1"/>
      <name val="ＭＳ 明朝"/>
      <family val="1"/>
      <charset val="128"/>
    </font>
    <font>
      <sz val="11"/>
      <color theme="1"/>
      <name val="游ゴシック"/>
      <family val="2"/>
      <charset val="128"/>
    </font>
    <font>
      <b/>
      <sz val="18"/>
      <color theme="1"/>
      <name val="ＭＳ 明朝"/>
      <family val="1"/>
      <charset val="128"/>
    </font>
    <font>
      <sz val="11"/>
      <color theme="1"/>
      <name val="游ゴシック"/>
      <family val="3"/>
      <charset val="128"/>
    </font>
    <font>
      <sz val="14"/>
      <color rgb="FFFF0000"/>
      <name val="游ゴシック"/>
      <family val="2"/>
      <charset val="128"/>
      <scheme val="minor"/>
    </font>
    <font>
      <sz val="24"/>
      <color theme="1"/>
      <name val="ＭＳ 明朝"/>
      <family val="1"/>
      <charset val="128"/>
    </font>
    <font>
      <sz val="11"/>
      <color theme="1"/>
      <name val="ＭＳ 明朝"/>
      <family val="1"/>
      <charset val="128"/>
    </font>
    <font>
      <sz val="26"/>
      <color theme="1"/>
      <name val="ＭＳ 明朝"/>
      <family val="1"/>
      <charset val="128"/>
    </font>
    <font>
      <sz val="20"/>
      <color theme="1"/>
      <name val="ＭＳ 明朝"/>
      <family val="1"/>
      <charset val="128"/>
    </font>
    <font>
      <b/>
      <sz val="16"/>
      <color theme="1"/>
      <name val="ＭＳ 明朝"/>
      <family val="1"/>
      <charset val="128"/>
    </font>
    <font>
      <sz val="11"/>
      <color rgb="FF000000"/>
      <name val="游ゴシック"/>
      <family val="3"/>
      <charset val="128"/>
    </font>
    <font>
      <sz val="9"/>
      <color theme="1"/>
      <name val="ＭＳ 明朝"/>
      <family val="1"/>
      <charset val="128"/>
    </font>
    <font>
      <sz val="12"/>
      <color theme="1"/>
      <name val="游ゴシック"/>
      <family val="2"/>
      <charset val="128"/>
      <scheme val="minor"/>
    </font>
    <font>
      <b/>
      <sz val="18"/>
      <color theme="1"/>
      <name val="游ゴシック"/>
      <family val="3"/>
      <charset val="128"/>
      <scheme val="minor"/>
    </font>
    <font>
      <sz val="12"/>
      <color theme="1"/>
      <name val="游ゴシック"/>
      <family val="3"/>
      <charset val="128"/>
      <scheme val="minor"/>
    </font>
    <font>
      <sz val="12"/>
      <color rgb="FFFF0000"/>
      <name val="游ゴシック"/>
      <family val="3"/>
      <charset val="128"/>
      <scheme val="minor"/>
    </font>
  </fonts>
  <fills count="12">
    <fill>
      <patternFill patternType="none"/>
    </fill>
    <fill>
      <patternFill patternType="gray125"/>
    </fill>
    <fill>
      <patternFill patternType="solid">
        <fgColor theme="1" tint="0.499984740745262"/>
        <bgColor indexed="64"/>
      </patternFill>
    </fill>
    <fill>
      <patternFill patternType="solid">
        <fgColor theme="0"/>
        <bgColor indexed="64"/>
      </patternFill>
    </fill>
    <fill>
      <patternFill patternType="solid">
        <fgColor theme="4" tint="0.79998168889431442"/>
        <bgColor indexed="64"/>
      </patternFill>
    </fill>
    <fill>
      <patternFill patternType="solid">
        <fgColor theme="0" tint="-0.499984740745262"/>
        <bgColor indexed="64"/>
      </patternFill>
    </fill>
    <fill>
      <patternFill patternType="solid">
        <fgColor rgb="FFFFFF00"/>
        <bgColor indexed="64"/>
      </patternFill>
    </fill>
    <fill>
      <patternFill patternType="solid">
        <fgColor rgb="FF00B050"/>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rgb="FFCCCCFF"/>
        <bgColor indexed="64"/>
      </patternFill>
    </fill>
  </fills>
  <borders count="100">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medium">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right style="thin">
        <color indexed="64"/>
      </right>
      <top/>
      <bottom/>
      <diagonal/>
    </border>
    <border>
      <left style="medium">
        <color indexed="64"/>
      </left>
      <right/>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auto="1"/>
      </left>
      <right style="double">
        <color indexed="64"/>
      </right>
      <top style="thin">
        <color indexed="64"/>
      </top>
      <bottom style="thin">
        <color indexed="64"/>
      </bottom>
      <diagonal/>
    </border>
    <border>
      <left/>
      <right style="hair">
        <color auto="1"/>
      </right>
      <top style="thin">
        <color auto="1"/>
      </top>
      <bottom style="thin">
        <color indexed="64"/>
      </bottom>
      <diagonal/>
    </border>
    <border>
      <left style="hair">
        <color auto="1"/>
      </left>
      <right style="thin">
        <color auto="1"/>
      </right>
      <top style="thin">
        <color auto="1"/>
      </top>
      <bottom style="thin">
        <color indexed="64"/>
      </bottom>
      <diagonal/>
    </border>
    <border>
      <left style="thin">
        <color auto="1"/>
      </left>
      <right/>
      <top style="thin">
        <color auto="1"/>
      </top>
      <bottom style="thin">
        <color indexed="64"/>
      </bottom>
      <diagonal/>
    </border>
    <border>
      <left/>
      <right style="thin">
        <color auto="1"/>
      </right>
      <top style="thin">
        <color auto="1"/>
      </top>
      <bottom style="thin">
        <color indexed="64"/>
      </bottom>
      <diagonal/>
    </border>
    <border>
      <left style="thin">
        <color auto="1"/>
      </left>
      <right style="double">
        <color indexed="64"/>
      </right>
      <top/>
      <bottom style="hair">
        <color auto="1"/>
      </bottom>
      <diagonal/>
    </border>
    <border>
      <left/>
      <right/>
      <top/>
      <bottom style="hair">
        <color indexed="64"/>
      </bottom>
      <diagonal/>
    </border>
    <border>
      <left/>
      <right style="thin">
        <color auto="1"/>
      </right>
      <top/>
      <bottom style="hair">
        <color auto="1"/>
      </bottom>
      <diagonal/>
    </border>
    <border>
      <left style="thin">
        <color auto="1"/>
      </left>
      <right/>
      <top/>
      <bottom style="hair">
        <color auto="1"/>
      </bottom>
      <diagonal/>
    </border>
    <border>
      <left style="thin">
        <color auto="1"/>
      </left>
      <right style="double">
        <color indexed="64"/>
      </right>
      <top style="hair">
        <color auto="1"/>
      </top>
      <bottom style="hair">
        <color auto="1"/>
      </bottom>
      <diagonal/>
    </border>
    <border>
      <left/>
      <right/>
      <top style="hair">
        <color indexed="64"/>
      </top>
      <bottom style="hair">
        <color indexed="64"/>
      </bottom>
      <diagonal/>
    </border>
    <border>
      <left/>
      <right style="thin">
        <color auto="1"/>
      </right>
      <top style="hair">
        <color auto="1"/>
      </top>
      <bottom style="hair">
        <color auto="1"/>
      </bottom>
      <diagonal/>
    </border>
    <border>
      <left style="thin">
        <color auto="1"/>
      </left>
      <right/>
      <top style="hair">
        <color auto="1"/>
      </top>
      <bottom style="hair">
        <color auto="1"/>
      </bottom>
      <diagonal/>
    </border>
    <border>
      <left style="thin">
        <color auto="1"/>
      </left>
      <right style="double">
        <color indexed="64"/>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auto="1"/>
      </left>
      <right/>
      <top style="hair">
        <color auto="1"/>
      </top>
      <bottom style="thin">
        <color auto="1"/>
      </bottom>
      <diagonal/>
    </border>
    <border>
      <left style="thin">
        <color auto="1"/>
      </left>
      <right style="hair">
        <color auto="1"/>
      </right>
      <top style="thin">
        <color auto="1"/>
      </top>
      <bottom style="thin">
        <color indexed="64"/>
      </bottom>
      <diagonal/>
    </border>
    <border>
      <left style="hair">
        <color auto="1"/>
      </left>
      <right style="hair">
        <color auto="1"/>
      </right>
      <top style="thin">
        <color auto="1"/>
      </top>
      <bottom style="thin">
        <color indexed="64"/>
      </bottom>
      <diagonal/>
    </border>
    <border>
      <left style="hair">
        <color auto="1"/>
      </left>
      <right style="double">
        <color auto="1"/>
      </right>
      <top style="thin">
        <color auto="1"/>
      </top>
      <bottom style="thin">
        <color indexed="64"/>
      </bottom>
      <diagonal/>
    </border>
    <border>
      <left style="double">
        <color indexed="64"/>
      </left>
      <right style="thin">
        <color indexed="64"/>
      </right>
      <top style="thin">
        <color indexed="64"/>
      </top>
      <bottom style="thin">
        <color auto="1"/>
      </bottom>
      <diagonal/>
    </border>
    <border>
      <left style="hair">
        <color auto="1"/>
      </left>
      <right/>
      <top style="thin">
        <color auto="1"/>
      </top>
      <bottom style="thin">
        <color indexed="64"/>
      </bottom>
      <diagonal/>
    </border>
    <border>
      <left style="thin">
        <color auto="1"/>
      </left>
      <right style="hair">
        <color auto="1"/>
      </right>
      <top/>
      <bottom style="hair">
        <color auto="1"/>
      </bottom>
      <diagonal/>
    </border>
    <border>
      <left style="hair">
        <color auto="1"/>
      </left>
      <right style="hair">
        <color auto="1"/>
      </right>
      <top/>
      <bottom style="hair">
        <color auto="1"/>
      </bottom>
      <diagonal/>
    </border>
    <border>
      <left style="hair">
        <color auto="1"/>
      </left>
      <right/>
      <top/>
      <bottom style="hair">
        <color auto="1"/>
      </bottom>
      <diagonal/>
    </border>
    <border>
      <left style="thin">
        <color auto="1"/>
      </left>
      <right style="thin">
        <color auto="1"/>
      </right>
      <top/>
      <bottom style="hair">
        <color auto="1"/>
      </bottom>
      <diagonal/>
    </border>
    <border>
      <left/>
      <right style="hair">
        <color auto="1"/>
      </right>
      <top/>
      <bottom style="hair">
        <color auto="1"/>
      </bottom>
      <diagonal/>
    </border>
    <border>
      <left style="double">
        <color auto="1"/>
      </left>
      <right style="thin">
        <color auto="1"/>
      </right>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auto="1"/>
      </bottom>
      <diagonal/>
    </border>
    <border>
      <left style="hair">
        <color auto="1"/>
      </left>
      <right/>
      <top style="hair">
        <color auto="1"/>
      </top>
      <bottom style="thin">
        <color auto="1"/>
      </bottom>
      <diagonal/>
    </border>
    <border>
      <left style="thin">
        <color auto="1"/>
      </left>
      <right style="thin">
        <color auto="1"/>
      </right>
      <top style="hair">
        <color auto="1"/>
      </top>
      <bottom style="thin">
        <color auto="1"/>
      </bottom>
      <diagonal/>
    </border>
    <border>
      <left/>
      <right style="hair">
        <color auto="1"/>
      </right>
      <top style="hair">
        <color auto="1"/>
      </top>
      <bottom style="thin">
        <color auto="1"/>
      </bottom>
      <diagonal/>
    </border>
    <border>
      <left style="double">
        <color auto="1"/>
      </left>
      <right style="thin">
        <color auto="1"/>
      </right>
      <top style="hair">
        <color auto="1"/>
      </top>
      <bottom style="thin">
        <color auto="1"/>
      </bottom>
      <diagonal/>
    </border>
    <border>
      <left style="thin">
        <color indexed="64"/>
      </left>
      <right/>
      <top style="thin">
        <color indexed="64"/>
      </top>
      <bottom style="hair">
        <color indexed="64"/>
      </bottom>
      <diagonal/>
    </border>
    <border>
      <left style="thin">
        <color indexed="64"/>
      </left>
      <right style="hair">
        <color auto="1"/>
      </right>
      <top style="thin">
        <color indexed="64"/>
      </top>
      <bottom/>
      <diagonal/>
    </border>
    <border>
      <left style="hair">
        <color auto="1"/>
      </left>
      <right style="thin">
        <color auto="1"/>
      </right>
      <top style="thin">
        <color auto="1"/>
      </top>
      <bottom/>
      <diagonal/>
    </border>
    <border>
      <left style="thin">
        <color indexed="64"/>
      </left>
      <right style="thin">
        <color auto="1"/>
      </right>
      <top style="thin">
        <color indexed="64"/>
      </top>
      <bottom style="hair">
        <color indexed="64"/>
      </bottom>
      <diagonal/>
    </border>
    <border>
      <left style="hair">
        <color auto="1"/>
      </left>
      <right style="hair">
        <color auto="1"/>
      </right>
      <top style="thin">
        <color auto="1"/>
      </top>
      <bottom style="hair">
        <color auto="1"/>
      </bottom>
      <diagonal/>
    </border>
    <border>
      <left/>
      <right/>
      <top style="thin">
        <color indexed="64"/>
      </top>
      <bottom style="hair">
        <color indexed="64"/>
      </bottom>
      <diagonal/>
    </border>
    <border>
      <left style="double">
        <color auto="1"/>
      </left>
      <right style="thin">
        <color auto="1"/>
      </right>
      <top style="thin">
        <color indexed="64"/>
      </top>
      <bottom style="hair">
        <color indexed="64"/>
      </bottom>
      <diagonal/>
    </border>
    <border>
      <left style="hair">
        <color auto="1"/>
      </left>
      <right style="thin">
        <color auto="1"/>
      </right>
      <top/>
      <bottom style="hair">
        <color auto="1"/>
      </bottom>
      <diagonal/>
    </border>
    <border>
      <left style="double">
        <color auto="1"/>
      </left>
      <right style="thin">
        <color auto="1"/>
      </right>
      <top/>
      <bottom/>
      <diagonal/>
    </border>
    <border>
      <left style="hair">
        <color auto="1"/>
      </left>
      <right style="thin">
        <color auto="1"/>
      </right>
      <top style="hair">
        <color auto="1"/>
      </top>
      <bottom style="thin">
        <color indexed="64"/>
      </bottom>
      <diagonal/>
    </border>
    <border>
      <left style="hair">
        <color auto="1"/>
      </left>
      <right style="thin">
        <color auto="1"/>
      </right>
      <top style="thin">
        <color auto="1"/>
      </top>
      <bottom style="hair">
        <color auto="1"/>
      </bottom>
      <diagonal/>
    </border>
    <border>
      <left style="thin">
        <color auto="1"/>
      </left>
      <right style="hair">
        <color auto="1"/>
      </right>
      <top style="thin">
        <color indexed="64"/>
      </top>
      <bottom style="hair">
        <color indexed="64"/>
      </bottom>
      <diagonal/>
    </border>
    <border>
      <left style="hair">
        <color auto="1"/>
      </left>
      <right style="double">
        <color auto="1"/>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top style="thin">
        <color indexed="64"/>
      </top>
      <bottom/>
      <diagonal/>
    </border>
    <border>
      <left style="thin">
        <color indexed="64"/>
      </left>
      <right/>
      <top/>
      <bottom style="medium">
        <color indexed="64"/>
      </bottom>
      <diagonal/>
    </border>
    <border>
      <left/>
      <right style="medium">
        <color indexed="64"/>
      </right>
      <top/>
      <bottom style="medium">
        <color indexed="64"/>
      </bottom>
      <diagonal/>
    </border>
    <border>
      <left/>
      <right/>
      <top/>
      <bottom style="dotted">
        <color indexed="64"/>
      </bottom>
      <diagonal/>
    </border>
    <border>
      <left style="thin">
        <color indexed="64"/>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top style="dotted">
        <color indexed="64"/>
      </top>
      <bottom style="dotted">
        <color indexed="64"/>
      </bottom>
      <diagonal/>
    </border>
  </borders>
  <cellStyleXfs count="5">
    <xf numFmtId="0" fontId="0" fillId="0" borderId="0">
      <alignment vertical="center"/>
    </xf>
    <xf numFmtId="38" fontId="3" fillId="0" borderId="0" applyFont="0" applyFill="0" applyBorder="0" applyAlignment="0" applyProtection="0">
      <alignment vertical="center"/>
    </xf>
    <xf numFmtId="9"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cellStyleXfs>
  <cellXfs count="571">
    <xf numFmtId="0" fontId="0" fillId="0" borderId="0" xfId="0">
      <alignment vertical="center"/>
    </xf>
    <xf numFmtId="0" fontId="2" fillId="0" borderId="0" xfId="0" applyFont="1">
      <alignment vertical="center"/>
    </xf>
    <xf numFmtId="0" fontId="2" fillId="0" borderId="10" xfId="0" applyFont="1" applyBorder="1">
      <alignment vertical="center"/>
    </xf>
    <xf numFmtId="0" fontId="2" fillId="0" borderId="11" xfId="0" applyFont="1" applyBorder="1">
      <alignment vertical="center"/>
    </xf>
    <xf numFmtId="0" fontId="0" fillId="0" borderId="13" xfId="0" applyBorder="1">
      <alignment vertical="center"/>
    </xf>
    <xf numFmtId="0" fontId="0" fillId="0" borderId="14" xfId="0" applyBorder="1">
      <alignment vertical="center"/>
    </xf>
    <xf numFmtId="0" fontId="0" fillId="2" borderId="17" xfId="0" applyFill="1" applyBorder="1">
      <alignment vertical="center"/>
    </xf>
    <xf numFmtId="0" fontId="0" fillId="2" borderId="18" xfId="0" applyFill="1" applyBorder="1">
      <alignment vertical="center"/>
    </xf>
    <xf numFmtId="0" fontId="0" fillId="0" borderId="19" xfId="0" applyBorder="1" applyAlignment="1">
      <alignment vertical="center" wrapText="1"/>
    </xf>
    <xf numFmtId="38" fontId="0" fillId="0" borderId="19" xfId="1" applyFont="1" applyBorder="1">
      <alignment vertical="center"/>
    </xf>
    <xf numFmtId="0" fontId="0" fillId="0" borderId="19" xfId="0" applyBorder="1">
      <alignment vertical="center"/>
    </xf>
    <xf numFmtId="38" fontId="0" fillId="0" borderId="0" xfId="0" applyNumberFormat="1">
      <alignment vertical="center"/>
    </xf>
    <xf numFmtId="38" fontId="0" fillId="0" borderId="20" xfId="1" applyFont="1" applyBorder="1">
      <alignment vertical="center"/>
    </xf>
    <xf numFmtId="0" fontId="0" fillId="0" borderId="4" xfId="0" applyBorder="1" applyAlignment="1">
      <alignment vertical="center"/>
    </xf>
    <xf numFmtId="0" fontId="0" fillId="0" borderId="13" xfId="0" applyBorder="1" applyAlignment="1">
      <alignment vertical="center" wrapText="1"/>
    </xf>
    <xf numFmtId="38" fontId="0" fillId="0" borderId="14" xfId="0" applyNumberFormat="1" applyBorder="1">
      <alignment vertical="center"/>
    </xf>
    <xf numFmtId="0" fontId="5" fillId="0" borderId="13" xfId="0" applyFont="1" applyBorder="1">
      <alignment vertical="center"/>
    </xf>
    <xf numFmtId="38" fontId="5" fillId="0" borderId="14" xfId="0" applyNumberFormat="1" applyFont="1" applyBorder="1">
      <alignment vertical="center"/>
    </xf>
    <xf numFmtId="0" fontId="2" fillId="0" borderId="0" xfId="0" applyFont="1" applyAlignment="1">
      <alignment vertical="center"/>
    </xf>
    <xf numFmtId="0" fontId="2" fillId="0" borderId="0" xfId="0" applyFont="1" applyBorder="1" applyAlignment="1">
      <alignment vertical="center" wrapText="1"/>
    </xf>
    <xf numFmtId="0" fontId="2" fillId="0" borderId="0" xfId="0" applyFont="1" applyAlignment="1">
      <alignment vertical="top" wrapText="1"/>
    </xf>
    <xf numFmtId="0" fontId="2" fillId="0" borderId="0" xfId="0" applyFont="1" applyAlignment="1">
      <alignment vertical="center" wrapText="1"/>
    </xf>
    <xf numFmtId="0" fontId="2" fillId="0" borderId="0" xfId="0" applyFont="1" applyBorder="1" applyAlignment="1">
      <alignment vertical="center"/>
    </xf>
    <xf numFmtId="0" fontId="2" fillId="0" borderId="0" xfId="0" applyFont="1" applyBorder="1">
      <alignment vertical="center"/>
    </xf>
    <xf numFmtId="0" fontId="6" fillId="0" borderId="0" xfId="0" applyFont="1" applyAlignment="1">
      <alignment vertical="top" wrapText="1"/>
    </xf>
    <xf numFmtId="38" fontId="2" fillId="0" borderId="19" xfId="1" applyFont="1" applyBorder="1" applyAlignment="1">
      <alignment vertical="center"/>
    </xf>
    <xf numFmtId="0" fontId="2" fillId="0" borderId="19" xfId="0" applyFont="1" applyBorder="1" applyAlignment="1">
      <alignment vertical="center"/>
    </xf>
    <xf numFmtId="0" fontId="7" fillId="0" borderId="0" xfId="3" applyFont="1">
      <alignment vertical="center"/>
    </xf>
    <xf numFmtId="0" fontId="8" fillId="0" borderId="0" xfId="3" applyFont="1">
      <alignment vertical="center"/>
    </xf>
    <xf numFmtId="0" fontId="8" fillId="0" borderId="0" xfId="3" applyFont="1" applyAlignment="1">
      <alignment horizontal="left" vertical="center"/>
    </xf>
    <xf numFmtId="0" fontId="8" fillId="0" borderId="0" xfId="3" applyFont="1" applyAlignment="1">
      <alignment horizontal="center" vertical="center"/>
    </xf>
    <xf numFmtId="0" fontId="9" fillId="0" borderId="0" xfId="3" applyFont="1" applyAlignment="1">
      <alignment vertical="center" shrinkToFit="1"/>
    </xf>
    <xf numFmtId="0" fontId="9" fillId="0" borderId="0" xfId="3" applyFont="1">
      <alignment vertical="center"/>
    </xf>
    <xf numFmtId="0" fontId="8" fillId="0" borderId="0" xfId="3" applyFont="1" applyAlignment="1">
      <alignment vertical="center" shrinkToFit="1"/>
    </xf>
    <xf numFmtId="0" fontId="9" fillId="0" borderId="0" xfId="3" applyFont="1" applyBorder="1" applyAlignment="1">
      <alignment horizontal="left" vertical="center"/>
    </xf>
    <xf numFmtId="0" fontId="8" fillId="0" borderId="0" xfId="3" applyFont="1" applyBorder="1" applyAlignment="1">
      <alignment horizontal="left" vertical="center"/>
    </xf>
    <xf numFmtId="0" fontId="8" fillId="0" borderId="0" xfId="3" applyFont="1" applyBorder="1" applyAlignment="1">
      <alignment vertical="center"/>
    </xf>
    <xf numFmtId="0" fontId="8" fillId="3" borderId="42" xfId="3" applyFont="1" applyFill="1" applyBorder="1">
      <alignment vertical="center"/>
    </xf>
    <xf numFmtId="0" fontId="8" fillId="0" borderId="19" xfId="3" applyFont="1" applyBorder="1" applyAlignment="1">
      <alignment horizontal="center" vertical="center"/>
    </xf>
    <xf numFmtId="40" fontId="11" fillId="0" borderId="19" xfId="3" applyNumberFormat="1" applyFont="1" applyBorder="1" applyAlignment="1">
      <alignment vertical="center"/>
    </xf>
    <xf numFmtId="40" fontId="11" fillId="0" borderId="23" xfId="3" applyNumberFormat="1" applyFont="1" applyBorder="1" applyAlignment="1">
      <alignment horizontal="center" vertical="center"/>
    </xf>
    <xf numFmtId="0" fontId="8" fillId="3" borderId="19" xfId="3" applyFont="1" applyFill="1" applyBorder="1">
      <alignment vertical="center"/>
    </xf>
    <xf numFmtId="0" fontId="11" fillId="3" borderId="19" xfId="3" applyFont="1" applyFill="1" applyBorder="1" applyAlignment="1">
      <alignment horizontal="center" vertical="center" shrinkToFit="1"/>
    </xf>
    <xf numFmtId="0" fontId="11" fillId="3" borderId="19" xfId="3" applyFont="1" applyFill="1" applyBorder="1" applyAlignment="1">
      <alignment horizontal="center" vertical="center" wrapText="1"/>
    </xf>
    <xf numFmtId="0" fontId="13" fillId="3" borderId="19" xfId="3" applyFont="1" applyFill="1" applyBorder="1" applyAlignment="1">
      <alignment horizontal="center" vertical="center" wrapText="1"/>
    </xf>
    <xf numFmtId="0" fontId="8" fillId="3" borderId="47" xfId="3" applyFont="1" applyFill="1" applyBorder="1" applyAlignment="1">
      <alignment horizontal="center" vertical="center" shrinkToFit="1"/>
    </xf>
    <xf numFmtId="177" fontId="11" fillId="3" borderId="48" xfId="3" applyNumberFormat="1" applyFont="1" applyFill="1" applyBorder="1">
      <alignment vertical="center"/>
    </xf>
    <xf numFmtId="0" fontId="11" fillId="3" borderId="49" xfId="3" applyFont="1" applyFill="1" applyBorder="1" applyAlignment="1">
      <alignment vertical="center" shrinkToFit="1"/>
    </xf>
    <xf numFmtId="177" fontId="8" fillId="3" borderId="50" xfId="3" applyNumberFormat="1" applyFont="1" applyFill="1" applyBorder="1">
      <alignment vertical="center"/>
    </xf>
    <xf numFmtId="0" fontId="8" fillId="3" borderId="49" xfId="3" applyFont="1" applyFill="1" applyBorder="1" applyAlignment="1">
      <alignment vertical="center" shrinkToFit="1"/>
    </xf>
    <xf numFmtId="40" fontId="11" fillId="0" borderId="19" xfId="1" applyNumberFormat="1" applyFont="1" applyBorder="1" applyAlignment="1">
      <alignment vertical="center"/>
    </xf>
    <xf numFmtId="40" fontId="14" fillId="0" borderId="33" xfId="3" applyNumberFormat="1" applyFont="1" applyBorder="1">
      <alignment vertical="center"/>
    </xf>
    <xf numFmtId="178" fontId="11" fillId="3" borderId="19" xfId="3" applyNumberFormat="1" applyFont="1" applyFill="1" applyBorder="1">
      <alignment vertical="center"/>
    </xf>
    <xf numFmtId="0" fontId="11" fillId="3" borderId="19" xfId="3" applyFont="1" applyFill="1" applyBorder="1" applyAlignment="1">
      <alignment vertical="center" shrinkToFit="1"/>
    </xf>
    <xf numFmtId="0" fontId="8" fillId="3" borderId="51" xfId="3" applyFont="1" applyFill="1" applyBorder="1" applyAlignment="1">
      <alignment horizontal="center" vertical="center" shrinkToFit="1"/>
    </xf>
    <xf numFmtId="177" fontId="11" fillId="3" borderId="52" xfId="3" applyNumberFormat="1" applyFont="1" applyFill="1" applyBorder="1">
      <alignment vertical="center"/>
    </xf>
    <xf numFmtId="0" fontId="11" fillId="3" borderId="53" xfId="3" applyFont="1" applyFill="1" applyBorder="1" applyAlignment="1">
      <alignment vertical="center" shrinkToFit="1"/>
    </xf>
    <xf numFmtId="177" fontId="8" fillId="3" borderId="54" xfId="3" applyNumberFormat="1" applyFont="1" applyFill="1" applyBorder="1">
      <alignment vertical="center"/>
    </xf>
    <xf numFmtId="0" fontId="8" fillId="3" borderId="53" xfId="3" applyFont="1" applyFill="1" applyBorder="1" applyAlignment="1">
      <alignment vertical="center" shrinkToFit="1"/>
    </xf>
    <xf numFmtId="0" fontId="8" fillId="0" borderId="33" xfId="3" applyFont="1" applyBorder="1">
      <alignment vertical="center"/>
    </xf>
    <xf numFmtId="0" fontId="8" fillId="3" borderId="55" xfId="3" applyFont="1" applyFill="1" applyBorder="1" applyAlignment="1">
      <alignment horizontal="center" vertical="center" shrinkToFit="1"/>
    </xf>
    <xf numFmtId="179" fontId="11" fillId="3" borderId="56" xfId="3" applyNumberFormat="1" applyFont="1" applyFill="1" applyBorder="1">
      <alignment vertical="center"/>
    </xf>
    <xf numFmtId="0" fontId="11" fillId="3" borderId="57" xfId="3" applyFont="1" applyFill="1" applyBorder="1" applyAlignment="1">
      <alignment vertical="center" shrinkToFit="1"/>
    </xf>
    <xf numFmtId="178" fontId="8" fillId="3" borderId="58" xfId="3" applyNumberFormat="1" applyFont="1" applyFill="1" applyBorder="1">
      <alignment vertical="center"/>
    </xf>
    <xf numFmtId="0" fontId="8" fillId="3" borderId="57" xfId="3" applyFont="1" applyFill="1" applyBorder="1" applyAlignment="1">
      <alignment vertical="center" shrinkToFit="1"/>
    </xf>
    <xf numFmtId="0" fontId="15" fillId="0" borderId="0" xfId="3" applyFont="1">
      <alignment vertical="center"/>
    </xf>
    <xf numFmtId="0" fontId="8" fillId="0" borderId="0" xfId="3" applyFont="1" applyAlignment="1">
      <alignment vertical="top"/>
    </xf>
    <xf numFmtId="0" fontId="8" fillId="0" borderId="45" xfId="3" applyFont="1" applyBorder="1" applyAlignment="1">
      <alignment horizontal="center" vertical="center"/>
    </xf>
    <xf numFmtId="0" fontId="8" fillId="0" borderId="59" xfId="3" applyFont="1" applyBorder="1">
      <alignment vertical="center"/>
    </xf>
    <xf numFmtId="0" fontId="8" fillId="0" borderId="44" xfId="3" applyFont="1" applyBorder="1">
      <alignment vertical="center"/>
    </xf>
    <xf numFmtId="0" fontId="8" fillId="0" borderId="59" xfId="3" applyFont="1" applyBorder="1" applyAlignment="1">
      <alignment horizontal="center" vertical="center"/>
    </xf>
    <xf numFmtId="0" fontId="8" fillId="0" borderId="60" xfId="3" applyFont="1" applyBorder="1" applyAlignment="1">
      <alignment horizontal="center" vertical="center"/>
    </xf>
    <xf numFmtId="0" fontId="8" fillId="0" borderId="61" xfId="3" applyFont="1" applyBorder="1" applyAlignment="1">
      <alignment horizontal="center" vertical="center"/>
    </xf>
    <xf numFmtId="0" fontId="8" fillId="0" borderId="62" xfId="3" applyFont="1" applyBorder="1" applyAlignment="1">
      <alignment horizontal="center" vertical="center"/>
    </xf>
    <xf numFmtId="0" fontId="8" fillId="0" borderId="59" xfId="3" applyFont="1" applyBorder="1" applyAlignment="1">
      <alignment horizontal="left" vertical="center" shrinkToFit="1"/>
    </xf>
    <xf numFmtId="0" fontId="8" fillId="0" borderId="44" xfId="3" applyFont="1" applyBorder="1" applyAlignment="1">
      <alignment vertical="center" shrinkToFit="1"/>
    </xf>
    <xf numFmtId="0" fontId="8" fillId="0" borderId="2" xfId="3" applyFont="1" applyBorder="1" applyAlignment="1">
      <alignment horizontal="center" vertical="center"/>
    </xf>
    <xf numFmtId="180" fontId="8" fillId="0" borderId="59" xfId="4" applyNumberFormat="1" applyFont="1" applyBorder="1">
      <alignment vertical="center"/>
    </xf>
    <xf numFmtId="180" fontId="8" fillId="0" borderId="60" xfId="4" applyNumberFormat="1" applyFont="1" applyBorder="1" applyAlignment="1">
      <alignment vertical="center"/>
    </xf>
    <xf numFmtId="180" fontId="8" fillId="0" borderId="63" xfId="4" applyNumberFormat="1" applyFont="1" applyBorder="1" applyAlignment="1">
      <alignment vertical="center"/>
    </xf>
    <xf numFmtId="180" fontId="8" fillId="0" borderId="62" xfId="4" applyNumberFormat="1" applyFont="1" applyBorder="1">
      <alignment vertical="center"/>
    </xf>
    <xf numFmtId="0" fontId="8" fillId="0" borderId="45" xfId="3" applyFont="1" applyBorder="1" applyAlignment="1">
      <alignment horizontal="left" vertical="center" shrinkToFit="1"/>
    </xf>
    <xf numFmtId="180" fontId="8" fillId="0" borderId="59" xfId="4" applyNumberFormat="1" applyFont="1" applyFill="1" applyBorder="1">
      <alignment vertical="center"/>
    </xf>
    <xf numFmtId="180" fontId="8" fillId="0" borderId="60" xfId="4" applyNumberFormat="1" applyFont="1" applyFill="1" applyBorder="1">
      <alignment vertical="center"/>
    </xf>
    <xf numFmtId="180" fontId="8" fillId="0" borderId="63" xfId="4" applyNumberFormat="1" applyFont="1" applyFill="1" applyBorder="1">
      <alignment vertical="center"/>
    </xf>
    <xf numFmtId="180" fontId="8" fillId="0" borderId="62" xfId="4" applyNumberFormat="1" applyFont="1" applyFill="1" applyBorder="1">
      <alignment vertical="center"/>
    </xf>
    <xf numFmtId="0" fontId="8" fillId="0" borderId="0" xfId="3" applyFont="1" applyBorder="1" applyAlignment="1">
      <alignment horizontal="center" vertical="center"/>
    </xf>
    <xf numFmtId="0" fontId="8" fillId="0" borderId="0" xfId="3" applyFont="1" applyBorder="1" applyAlignment="1">
      <alignment horizontal="left" vertical="center" shrinkToFit="1"/>
    </xf>
    <xf numFmtId="0" fontId="8" fillId="0" borderId="0" xfId="3" applyFont="1" applyBorder="1" applyAlignment="1">
      <alignment vertical="center" shrinkToFit="1"/>
    </xf>
    <xf numFmtId="181" fontId="8" fillId="0" borderId="0" xfId="4" applyNumberFormat="1" applyFont="1" applyFill="1" applyBorder="1">
      <alignment vertical="center"/>
    </xf>
    <xf numFmtId="38" fontId="8" fillId="0" borderId="0" xfId="4" applyFont="1" applyFill="1" applyBorder="1">
      <alignment vertical="center"/>
    </xf>
    <xf numFmtId="0" fontId="8" fillId="0" borderId="0" xfId="3" applyFont="1" applyAlignment="1">
      <alignment horizontal="left" vertical="center" shrinkToFit="1"/>
    </xf>
    <xf numFmtId="0" fontId="8" fillId="0" borderId="60" xfId="3" applyFont="1" applyBorder="1" applyAlignment="1">
      <alignment horizontal="left" vertical="center" shrinkToFit="1"/>
    </xf>
    <xf numFmtId="0" fontId="8" fillId="0" borderId="63" xfId="3" applyFont="1" applyBorder="1">
      <alignment vertical="center"/>
    </xf>
    <xf numFmtId="0" fontId="8" fillId="0" borderId="43" xfId="3" applyFont="1" applyBorder="1" applyAlignment="1">
      <alignment horizontal="center" vertical="center"/>
    </xf>
    <xf numFmtId="0" fontId="8" fillId="0" borderId="63" xfId="3" applyFont="1" applyBorder="1" applyAlignment="1">
      <alignment horizontal="center" vertical="center"/>
    </xf>
    <xf numFmtId="0" fontId="8" fillId="0" borderId="64" xfId="3" applyFont="1" applyBorder="1" applyAlignment="1">
      <alignment horizontal="center" vertical="center"/>
    </xf>
    <xf numFmtId="0" fontId="8" fillId="0" borderId="65" xfId="3" applyFont="1" applyBorder="1" applyAlignment="1">
      <alignment horizontal="left" vertical="center" shrinkToFit="1"/>
    </xf>
    <xf numFmtId="0" fontId="8" fillId="0" borderId="66" xfId="3" applyFont="1" applyBorder="1" applyAlignment="1">
      <alignment vertical="center" shrinkToFit="1"/>
    </xf>
    <xf numFmtId="0" fontId="8" fillId="0" borderId="67" xfId="3" applyFont="1" applyBorder="1" applyAlignment="1">
      <alignment horizontal="center" vertical="center"/>
    </xf>
    <xf numFmtId="180" fontId="8" fillId="0" borderId="68" xfId="3" applyNumberFormat="1" applyFont="1" applyBorder="1">
      <alignment vertical="center"/>
    </xf>
    <xf numFmtId="180" fontId="8" fillId="0" borderId="69" xfId="3" applyNumberFormat="1" applyFont="1" applyBorder="1">
      <alignment vertical="center"/>
    </xf>
    <xf numFmtId="0" fontId="8" fillId="4" borderId="70" xfId="3" applyFont="1" applyFill="1" applyBorder="1" applyAlignment="1">
      <alignment horizontal="center" vertical="center"/>
    </xf>
    <xf numFmtId="0" fontId="8" fillId="4" borderId="71" xfId="3" applyFont="1" applyFill="1" applyBorder="1" applyAlignment="1">
      <alignment horizontal="left" vertical="center" shrinkToFit="1"/>
    </xf>
    <xf numFmtId="0" fontId="8" fillId="4" borderId="72" xfId="3" applyFont="1" applyFill="1" applyBorder="1">
      <alignment vertical="center"/>
    </xf>
    <xf numFmtId="0" fontId="8" fillId="4" borderId="73" xfId="3" applyFont="1" applyFill="1" applyBorder="1" applyAlignment="1">
      <alignment horizontal="center" vertical="center"/>
    </xf>
    <xf numFmtId="180" fontId="8" fillId="4" borderId="74" xfId="3" applyNumberFormat="1" applyFont="1" applyFill="1" applyBorder="1">
      <alignment vertical="center"/>
    </xf>
    <xf numFmtId="180" fontId="8" fillId="4" borderId="75" xfId="3" applyNumberFormat="1" applyFont="1" applyFill="1" applyBorder="1">
      <alignment vertical="center"/>
    </xf>
    <xf numFmtId="0" fontId="8" fillId="0" borderId="76" xfId="3" applyFont="1" applyBorder="1" applyAlignment="1">
      <alignment horizontal="center" vertical="center"/>
    </xf>
    <xf numFmtId="0" fontId="8" fillId="0" borderId="79" xfId="3" applyFont="1" applyBorder="1" applyAlignment="1">
      <alignment horizontal="center" vertical="center"/>
    </xf>
    <xf numFmtId="180" fontId="8" fillId="0" borderId="76" xfId="4" applyNumberFormat="1" applyFont="1" applyFill="1" applyBorder="1" applyAlignment="1">
      <alignment vertical="center"/>
    </xf>
    <xf numFmtId="180" fontId="8" fillId="0" borderId="80" xfId="4" applyNumberFormat="1" applyFont="1" applyFill="1" applyBorder="1" applyAlignment="1">
      <alignment vertical="center"/>
    </xf>
    <xf numFmtId="180" fontId="8" fillId="0" borderId="81" xfId="4" applyNumberFormat="1" applyFont="1" applyFill="1" applyBorder="1" applyAlignment="1">
      <alignment vertical="center"/>
    </xf>
    <xf numFmtId="180" fontId="8" fillId="0" borderId="82" xfId="3" applyNumberFormat="1" applyFont="1" applyBorder="1">
      <alignment vertical="center"/>
    </xf>
    <xf numFmtId="0" fontId="8" fillId="0" borderId="36" xfId="3" applyFont="1" applyBorder="1" applyAlignment="1">
      <alignment horizontal="center" vertical="center"/>
    </xf>
    <xf numFmtId="180" fontId="8" fillId="0" borderId="50" xfId="4" applyNumberFormat="1" applyFont="1" applyFill="1" applyBorder="1" applyAlignment="1">
      <alignment vertical="center"/>
    </xf>
    <xf numFmtId="180" fontId="8" fillId="0" borderId="65" xfId="4" applyNumberFormat="1" applyFont="1" applyFill="1" applyBorder="1" applyAlignment="1">
      <alignment vertical="center"/>
    </xf>
    <xf numFmtId="180" fontId="8" fillId="0" borderId="48" xfId="4" applyNumberFormat="1" applyFont="1" applyFill="1" applyBorder="1" applyAlignment="1">
      <alignment vertical="center"/>
    </xf>
    <xf numFmtId="180" fontId="8" fillId="0" borderId="84" xfId="3" applyNumberFormat="1" applyFont="1" applyBorder="1">
      <alignment vertical="center"/>
    </xf>
    <xf numFmtId="0" fontId="8" fillId="4" borderId="58" xfId="3" applyFont="1" applyFill="1" applyBorder="1" applyAlignment="1">
      <alignment horizontal="center" vertical="center"/>
    </xf>
    <xf numFmtId="0" fontId="8" fillId="4" borderId="58" xfId="3" applyFont="1" applyFill="1" applyBorder="1" applyAlignment="1">
      <alignment horizontal="left" vertical="center" shrinkToFit="1"/>
    </xf>
    <xf numFmtId="0" fontId="8" fillId="4" borderId="85" xfId="3" applyFont="1" applyFill="1" applyBorder="1">
      <alignment vertical="center"/>
    </xf>
    <xf numFmtId="180" fontId="11" fillId="4" borderId="58" xfId="3" applyNumberFormat="1" applyFont="1" applyFill="1" applyBorder="1">
      <alignment vertical="center"/>
    </xf>
    <xf numFmtId="180" fontId="11" fillId="4" borderId="71" xfId="3" applyNumberFormat="1" applyFont="1" applyFill="1" applyBorder="1">
      <alignment vertical="center"/>
    </xf>
    <xf numFmtId="180" fontId="11" fillId="4" borderId="56" xfId="3" applyNumberFormat="1" applyFont="1" applyFill="1" applyBorder="1">
      <alignment vertical="center"/>
    </xf>
    <xf numFmtId="0" fontId="17" fillId="0" borderId="0" xfId="0" applyFont="1">
      <alignment vertical="center"/>
    </xf>
    <xf numFmtId="0" fontId="18" fillId="0" borderId="0" xfId="0" applyFont="1" applyAlignment="1">
      <alignment horizontal="left" vertical="center"/>
    </xf>
    <xf numFmtId="0" fontId="21" fillId="0" borderId="0" xfId="0" applyFont="1">
      <alignment vertical="center"/>
    </xf>
    <xf numFmtId="0" fontId="21" fillId="0" borderId="19" xfId="0" applyFont="1" applyBorder="1" applyAlignment="1">
      <alignment horizontal="center" vertical="center"/>
    </xf>
    <xf numFmtId="0" fontId="21" fillId="0" borderId="19" xfId="0" applyFont="1" applyBorder="1" applyAlignment="1" applyProtection="1">
      <alignment horizontal="center" vertical="center" shrinkToFit="1"/>
      <protection locked="0"/>
    </xf>
    <xf numFmtId="0" fontId="17" fillId="0" borderId="0" xfId="0" applyFont="1" applyAlignment="1">
      <alignment horizontal="left" vertical="center"/>
    </xf>
    <xf numFmtId="0" fontId="21" fillId="0" borderId="0" xfId="0" applyFont="1" applyAlignment="1">
      <alignment horizontal="center" vertical="center"/>
    </xf>
    <xf numFmtId="0" fontId="21" fillId="0" borderId="3" xfId="0" applyFont="1" applyBorder="1" applyAlignment="1">
      <alignment horizontal="center" vertical="center"/>
    </xf>
    <xf numFmtId="0" fontId="21" fillId="0" borderId="0" xfId="0" applyFont="1" applyBorder="1">
      <alignment vertical="center"/>
    </xf>
    <xf numFmtId="0" fontId="21" fillId="0" borderId="1" xfId="0" applyFont="1" applyBorder="1" applyAlignment="1">
      <alignment horizontal="center" vertical="center"/>
    </xf>
    <xf numFmtId="0" fontId="21" fillId="0" borderId="16" xfId="0" applyFont="1" applyBorder="1">
      <alignment vertical="center"/>
    </xf>
    <xf numFmtId="0" fontId="21" fillId="0" borderId="19" xfId="0" applyFont="1" applyBorder="1" applyAlignment="1">
      <alignment horizontal="left" vertical="center"/>
    </xf>
    <xf numFmtId="2" fontId="21" fillId="0" borderId="45" xfId="0" applyNumberFormat="1" applyFont="1" applyBorder="1" applyAlignment="1" applyProtection="1">
      <alignment vertical="center" shrinkToFit="1"/>
      <protection locked="0"/>
    </xf>
    <xf numFmtId="2" fontId="22" fillId="0" borderId="46" xfId="0" applyNumberFormat="1" applyFont="1" applyBorder="1" applyAlignment="1" applyProtection="1">
      <alignment horizontal="left" vertical="top" shrinkToFit="1"/>
    </xf>
    <xf numFmtId="0" fontId="17" fillId="0" borderId="0" xfId="0" applyFont="1" applyBorder="1" applyAlignment="1">
      <alignment horizontal="left" vertical="center"/>
    </xf>
    <xf numFmtId="0" fontId="17" fillId="0" borderId="0" xfId="0" applyFont="1" applyBorder="1" applyAlignment="1">
      <alignment horizontal="center" vertical="center"/>
    </xf>
    <xf numFmtId="0" fontId="17" fillId="0" borderId="0" xfId="0" applyFont="1" applyBorder="1" applyAlignment="1">
      <alignment vertical="center"/>
    </xf>
    <xf numFmtId="0" fontId="17" fillId="0" borderId="0" xfId="0" applyFont="1" applyBorder="1" applyAlignment="1">
      <alignment vertical="center" wrapText="1"/>
    </xf>
    <xf numFmtId="0" fontId="17" fillId="0" borderId="0" xfId="0" applyFont="1" applyAlignment="1">
      <alignment horizontal="center" vertical="center"/>
    </xf>
    <xf numFmtId="0" fontId="21" fillId="0" borderId="0" xfId="0" applyFont="1" applyAlignment="1">
      <alignment horizontal="left" vertical="center"/>
    </xf>
    <xf numFmtId="38" fontId="21" fillId="0" borderId="45" xfId="1" applyFont="1" applyBorder="1" applyAlignment="1" applyProtection="1">
      <alignment horizontal="right" vertical="center" shrinkToFit="1"/>
      <protection hidden="1"/>
    </xf>
    <xf numFmtId="0" fontId="21" fillId="0" borderId="46" xfId="0" applyFont="1" applyBorder="1" applyAlignment="1" applyProtection="1">
      <alignment horizontal="center" vertical="center"/>
      <protection hidden="1"/>
    </xf>
    <xf numFmtId="0" fontId="21" fillId="0" borderId="0" xfId="0" applyFont="1" applyBorder="1" applyAlignment="1">
      <alignment horizontal="center" vertical="center"/>
    </xf>
    <xf numFmtId="38" fontId="21" fillId="0" borderId="0" xfId="1" applyFont="1" applyBorder="1" applyAlignment="1">
      <alignment horizontal="center" vertical="center"/>
    </xf>
    <xf numFmtId="0" fontId="17" fillId="0" borderId="0" xfId="0" applyFont="1" applyBorder="1">
      <alignment vertical="center"/>
    </xf>
    <xf numFmtId="0" fontId="17" fillId="0" borderId="36" xfId="0" applyFont="1" applyBorder="1">
      <alignment vertical="center"/>
    </xf>
    <xf numFmtId="0" fontId="26" fillId="0" borderId="0" xfId="0" applyFont="1" applyBorder="1" applyAlignment="1">
      <alignment vertical="center"/>
    </xf>
    <xf numFmtId="0" fontId="11" fillId="0" borderId="19" xfId="3" applyFont="1" applyBorder="1" applyAlignment="1">
      <alignment horizontal="center" vertical="center" shrinkToFit="1"/>
    </xf>
    <xf numFmtId="40" fontId="14" fillId="0" borderId="23" xfId="3" applyNumberFormat="1" applyFont="1" applyBorder="1">
      <alignment vertical="center"/>
    </xf>
    <xf numFmtId="0" fontId="11" fillId="0" borderId="3" xfId="3" applyFont="1" applyBorder="1" applyAlignment="1">
      <alignment vertical="center" shrinkToFit="1"/>
    </xf>
    <xf numFmtId="40" fontId="11" fillId="0" borderId="3" xfId="1" applyNumberFormat="1" applyFont="1" applyBorder="1">
      <alignment vertical="center"/>
    </xf>
    <xf numFmtId="0" fontId="11" fillId="0" borderId="0" xfId="3" applyFont="1" applyBorder="1" applyAlignment="1">
      <alignment vertical="center" shrinkToFit="1"/>
    </xf>
    <xf numFmtId="40" fontId="11" fillId="0" borderId="0" xfId="1" applyNumberFormat="1" applyFont="1" applyBorder="1">
      <alignment vertical="center"/>
    </xf>
    <xf numFmtId="0" fontId="8" fillId="0" borderId="0" xfId="3" applyFont="1" applyBorder="1">
      <alignment vertical="center"/>
    </xf>
    <xf numFmtId="0" fontId="8" fillId="0" borderId="46" xfId="3" applyFont="1" applyBorder="1" applyAlignment="1">
      <alignment horizontal="center" vertical="center"/>
    </xf>
    <xf numFmtId="0" fontId="8" fillId="0" borderId="76" xfId="3" applyFont="1" applyBorder="1" applyAlignment="1">
      <alignment horizontal="left" vertical="center" shrinkToFit="1"/>
    </xf>
    <xf numFmtId="0" fontId="8" fillId="0" borderId="86" xfId="3" applyFont="1" applyBorder="1" applyAlignment="1">
      <alignment vertical="center" shrinkToFit="1"/>
    </xf>
    <xf numFmtId="180" fontId="8" fillId="0" borderId="87" xfId="4" applyNumberFormat="1" applyFont="1" applyFill="1" applyBorder="1" applyAlignment="1">
      <alignment vertical="center"/>
    </xf>
    <xf numFmtId="180" fontId="8" fillId="0" borderId="88" xfId="4" applyNumberFormat="1" applyFont="1" applyFill="1" applyBorder="1" applyAlignment="1">
      <alignment vertical="center"/>
    </xf>
    <xf numFmtId="180" fontId="8" fillId="0" borderId="89" xfId="3" applyNumberFormat="1" applyFont="1" applyBorder="1">
      <alignment vertical="center"/>
    </xf>
    <xf numFmtId="180" fontId="11" fillId="4" borderId="70" xfId="3" applyNumberFormat="1" applyFont="1" applyFill="1" applyBorder="1">
      <alignment vertical="center"/>
    </xf>
    <xf numFmtId="180" fontId="8" fillId="4" borderId="57" xfId="3" applyNumberFormat="1" applyFont="1" applyFill="1" applyBorder="1">
      <alignment vertical="center"/>
    </xf>
    <xf numFmtId="0" fontId="18" fillId="0" borderId="0" xfId="0" applyFont="1" applyAlignment="1">
      <alignment horizontal="right" vertical="center"/>
    </xf>
    <xf numFmtId="0" fontId="8" fillId="0" borderId="0" xfId="3" applyFont="1" applyAlignment="1">
      <alignment vertical="center"/>
    </xf>
    <xf numFmtId="185" fontId="11" fillId="0" borderId="19" xfId="3" applyNumberFormat="1" applyFont="1" applyBorder="1" applyAlignment="1">
      <alignment vertical="center"/>
    </xf>
    <xf numFmtId="186" fontId="11" fillId="0" borderId="19" xfId="3" applyNumberFormat="1" applyFont="1" applyBorder="1" applyAlignment="1">
      <alignment vertical="center"/>
    </xf>
    <xf numFmtId="40" fontId="11" fillId="0" borderId="33" xfId="3" applyNumberFormat="1" applyFont="1" applyBorder="1" applyAlignment="1">
      <alignment horizontal="center" vertical="center"/>
    </xf>
    <xf numFmtId="187" fontId="11" fillId="3" borderId="19" xfId="3" applyNumberFormat="1" applyFont="1" applyFill="1" applyBorder="1" applyAlignment="1">
      <alignment vertical="center" shrinkToFit="1"/>
    </xf>
    <xf numFmtId="0" fontId="8" fillId="4" borderId="70" xfId="3" applyFont="1" applyFill="1" applyBorder="1" applyAlignment="1">
      <alignment horizontal="left" vertical="center" shrinkToFit="1"/>
    </xf>
    <xf numFmtId="180" fontId="8" fillId="4" borderId="59" xfId="3" applyNumberFormat="1" applyFont="1" applyFill="1" applyBorder="1">
      <alignment vertical="center"/>
    </xf>
    <xf numFmtId="180" fontId="8" fillId="4" borderId="60" xfId="3" applyNumberFormat="1" applyFont="1" applyFill="1" applyBorder="1">
      <alignment vertical="center"/>
    </xf>
    <xf numFmtId="180" fontId="8" fillId="4" borderId="61" xfId="3" applyNumberFormat="1" applyFont="1" applyFill="1" applyBorder="1">
      <alignment vertical="center"/>
    </xf>
    <xf numFmtId="0" fontId="21" fillId="0" borderId="1" xfId="0" applyFont="1" applyBorder="1">
      <alignment vertical="center"/>
    </xf>
    <xf numFmtId="0" fontId="21" fillId="0" borderId="19" xfId="0" applyFont="1" applyBorder="1">
      <alignment vertical="center"/>
    </xf>
    <xf numFmtId="185" fontId="21" fillId="0" borderId="19" xfId="0" applyNumberFormat="1" applyFont="1" applyBorder="1" applyAlignment="1" applyProtection="1">
      <alignment horizontal="center" vertical="center" shrinkToFit="1"/>
      <protection locked="0"/>
    </xf>
    <xf numFmtId="188" fontId="21" fillId="0" borderId="19" xfId="0" applyNumberFormat="1" applyFont="1" applyBorder="1" applyAlignment="1" applyProtection="1">
      <alignment horizontal="center" vertical="center"/>
      <protection locked="0"/>
    </xf>
    <xf numFmtId="0" fontId="21" fillId="0" borderId="0" xfId="0" applyFont="1" applyBorder="1" applyAlignment="1" applyProtection="1">
      <alignment vertical="center"/>
      <protection locked="0"/>
    </xf>
    <xf numFmtId="0" fontId="29" fillId="0" borderId="19" xfId="0" applyFont="1" applyBorder="1">
      <alignment vertical="center"/>
    </xf>
    <xf numFmtId="0" fontId="29" fillId="0" borderId="19" xfId="0" applyFont="1" applyBorder="1" applyAlignment="1">
      <alignment horizontal="center" vertical="center" wrapText="1"/>
    </xf>
    <xf numFmtId="0" fontId="0" fillId="0" borderId="0" xfId="0" applyAlignment="1">
      <alignment vertical="center" wrapText="1"/>
    </xf>
    <xf numFmtId="38" fontId="29" fillId="5" borderId="19" xfId="1" applyFont="1" applyFill="1" applyBorder="1">
      <alignment vertical="center"/>
    </xf>
    <xf numFmtId="38" fontId="29" fillId="5" borderId="19" xfId="1" applyFont="1" applyFill="1" applyBorder="1" applyAlignment="1">
      <alignment horizontal="right" vertical="center"/>
    </xf>
    <xf numFmtId="58" fontId="29" fillId="6" borderId="19" xfId="0" applyNumberFormat="1" applyFont="1" applyFill="1" applyBorder="1">
      <alignment vertical="center"/>
    </xf>
    <xf numFmtId="0" fontId="29" fillId="6" borderId="19" xfId="0" applyFont="1" applyFill="1" applyBorder="1">
      <alignment vertical="center"/>
    </xf>
    <xf numFmtId="176" fontId="29" fillId="6" borderId="19" xfId="0" applyNumberFormat="1" applyFont="1" applyFill="1" applyBorder="1" applyAlignment="1">
      <alignment horizontal="left" vertical="center"/>
    </xf>
    <xf numFmtId="0" fontId="29" fillId="5" borderId="19" xfId="0" applyFont="1" applyFill="1" applyBorder="1">
      <alignment vertical="center"/>
    </xf>
    <xf numFmtId="38" fontId="29" fillId="6" borderId="19" xfId="1" applyFont="1" applyFill="1" applyBorder="1">
      <alignment vertical="center"/>
    </xf>
    <xf numFmtId="0" fontId="30" fillId="0" borderId="4" xfId="0" applyFont="1" applyBorder="1">
      <alignment vertical="center"/>
    </xf>
    <xf numFmtId="0" fontId="32" fillId="0" borderId="0" xfId="0" applyFont="1" applyAlignment="1">
      <alignment horizontal="justify" vertical="center"/>
    </xf>
    <xf numFmtId="0" fontId="0" fillId="0" borderId="0" xfId="0" applyBorder="1" applyAlignment="1">
      <alignment vertical="center"/>
    </xf>
    <xf numFmtId="0" fontId="6" fillId="0" borderId="11" xfId="0" applyFont="1" applyBorder="1" applyAlignment="1">
      <alignment vertical="center" shrinkToFit="1"/>
    </xf>
    <xf numFmtId="0" fontId="0" fillId="0" borderId="12" xfId="0" applyBorder="1" applyAlignment="1">
      <alignment vertical="center"/>
    </xf>
    <xf numFmtId="0" fontId="0" fillId="0" borderId="5" xfId="0" applyBorder="1" applyAlignment="1">
      <alignment vertical="center"/>
    </xf>
    <xf numFmtId="0" fontId="0" fillId="0" borderId="1" xfId="0" applyBorder="1" applyAlignment="1">
      <alignment vertical="center"/>
    </xf>
    <xf numFmtId="0" fontId="0" fillId="0" borderId="18" xfId="0" applyFill="1" applyBorder="1">
      <alignment vertical="center"/>
    </xf>
    <xf numFmtId="38" fontId="0" fillId="0" borderId="19" xfId="1" applyFont="1" applyBorder="1" applyAlignment="1">
      <alignment vertical="center" wrapText="1"/>
    </xf>
    <xf numFmtId="0" fontId="30" fillId="0" borderId="0" xfId="0" applyFont="1">
      <alignment vertical="center"/>
    </xf>
    <xf numFmtId="0" fontId="5" fillId="0" borderId="13" xfId="0" applyFont="1" applyBorder="1" applyAlignment="1">
      <alignment vertical="center" wrapText="1"/>
    </xf>
    <xf numFmtId="0" fontId="0" fillId="0" borderId="13" xfId="0" applyBorder="1" applyAlignment="1">
      <alignment vertical="center"/>
    </xf>
    <xf numFmtId="38" fontId="4" fillId="0" borderId="14" xfId="1" applyFont="1" applyBorder="1">
      <alignment vertical="center"/>
    </xf>
    <xf numFmtId="0" fontId="0" fillId="0" borderId="0" xfId="0" applyAlignment="1">
      <alignment horizontal="left" vertical="center"/>
    </xf>
    <xf numFmtId="0" fontId="35" fillId="0" borderId="0" xfId="0" applyFont="1" applyAlignment="1">
      <alignment horizontal="left" vertical="center"/>
    </xf>
    <xf numFmtId="38" fontId="5" fillId="0" borderId="14" xfId="0" applyNumberFormat="1" applyFont="1" applyBorder="1" applyAlignment="1">
      <alignment horizontal="right" vertical="center"/>
    </xf>
    <xf numFmtId="38" fontId="5" fillId="0" borderId="20" xfId="1" applyFont="1" applyBorder="1">
      <alignment vertical="center"/>
    </xf>
    <xf numFmtId="38" fontId="36" fillId="0" borderId="14" xfId="1" applyFont="1" applyBorder="1">
      <alignment vertical="center"/>
    </xf>
    <xf numFmtId="0" fontId="2" fillId="0" borderId="76" xfId="0" applyFont="1" applyBorder="1">
      <alignment vertical="center"/>
    </xf>
    <xf numFmtId="0" fontId="2" fillId="0" borderId="81" xfId="0" applyFont="1" applyBorder="1">
      <alignment vertical="center"/>
    </xf>
    <xf numFmtId="0" fontId="2" fillId="0" borderId="89" xfId="0" applyFont="1" applyBorder="1">
      <alignment vertical="center"/>
    </xf>
    <xf numFmtId="0" fontId="2" fillId="0" borderId="45" xfId="0" applyFont="1" applyBorder="1">
      <alignment vertical="center"/>
    </xf>
    <xf numFmtId="0" fontId="2" fillId="0" borderId="2" xfId="0" applyFont="1" applyBorder="1">
      <alignment vertical="center"/>
    </xf>
    <xf numFmtId="0" fontId="2" fillId="0" borderId="46" xfId="0" applyFont="1" applyBorder="1">
      <alignment vertical="center"/>
    </xf>
    <xf numFmtId="0" fontId="2" fillId="0" borderId="36" xfId="0" applyFont="1" applyBorder="1">
      <alignment vertical="center"/>
    </xf>
    <xf numFmtId="0" fontId="2" fillId="0" borderId="33" xfId="0" applyFont="1" applyBorder="1">
      <alignment vertical="center"/>
    </xf>
    <xf numFmtId="38" fontId="31" fillId="0" borderId="24" xfId="1" applyFont="1" applyBorder="1" applyAlignment="1">
      <alignment vertical="center"/>
    </xf>
    <xf numFmtId="38" fontId="31" fillId="0" borderId="3" xfId="1" applyFont="1" applyBorder="1" applyAlignment="1">
      <alignment vertical="center"/>
    </xf>
    <xf numFmtId="38" fontId="31" fillId="0" borderId="25" xfId="1" applyFont="1" applyBorder="1" applyAlignment="1">
      <alignment vertical="center"/>
    </xf>
    <xf numFmtId="38" fontId="31" fillId="0" borderId="1" xfId="1" applyFont="1" applyBorder="1" applyAlignment="1">
      <alignment vertical="center"/>
    </xf>
    <xf numFmtId="0" fontId="2" fillId="0" borderId="93" xfId="0" applyFont="1" applyBorder="1">
      <alignment vertical="center"/>
    </xf>
    <xf numFmtId="0" fontId="2" fillId="0" borderId="24" xfId="0" applyFont="1" applyBorder="1">
      <alignment vertical="center"/>
    </xf>
    <xf numFmtId="0" fontId="2" fillId="0" borderId="3" xfId="0" applyFont="1" applyBorder="1">
      <alignment vertical="center"/>
    </xf>
    <xf numFmtId="0" fontId="2" fillId="0" borderId="38" xfId="0" applyFont="1" applyBorder="1">
      <alignment vertical="center"/>
    </xf>
    <xf numFmtId="0" fontId="2" fillId="0" borderId="25" xfId="0" applyFont="1" applyBorder="1">
      <alignment vertical="center"/>
    </xf>
    <xf numFmtId="0" fontId="2" fillId="0" borderId="1" xfId="0" applyFont="1" applyBorder="1">
      <alignment vertical="center"/>
    </xf>
    <xf numFmtId="0" fontId="2" fillId="0" borderId="16" xfId="0" applyFont="1" applyBorder="1">
      <alignment vertical="center"/>
    </xf>
    <xf numFmtId="58" fontId="0" fillId="6" borderId="19" xfId="0" applyNumberFormat="1" applyFill="1" applyBorder="1">
      <alignment vertical="center"/>
    </xf>
    <xf numFmtId="0" fontId="0" fillId="6" borderId="19" xfId="0" applyFill="1" applyBorder="1">
      <alignment vertical="center"/>
    </xf>
    <xf numFmtId="49" fontId="0" fillId="6" borderId="19" xfId="0" applyNumberFormat="1" applyFill="1" applyBorder="1">
      <alignment vertical="center"/>
    </xf>
    <xf numFmtId="0" fontId="29" fillId="8" borderId="19" xfId="0" applyFont="1" applyFill="1" applyBorder="1" applyAlignment="1">
      <alignment vertical="center" wrapText="1"/>
    </xf>
    <xf numFmtId="0" fontId="29" fillId="8" borderId="19" xfId="0" applyFont="1" applyFill="1" applyBorder="1">
      <alignment vertical="center"/>
    </xf>
    <xf numFmtId="0" fontId="29" fillId="9" borderId="19" xfId="0" applyFont="1" applyFill="1" applyBorder="1">
      <alignment vertical="center"/>
    </xf>
    <xf numFmtId="0" fontId="29" fillId="10" borderId="19" xfId="0" applyFont="1" applyFill="1" applyBorder="1">
      <alignment vertical="center"/>
    </xf>
    <xf numFmtId="0" fontId="29" fillId="11" borderId="19" xfId="0" applyFont="1" applyFill="1" applyBorder="1">
      <alignment vertical="center"/>
    </xf>
    <xf numFmtId="0" fontId="41" fillId="0" borderId="0" xfId="0" applyFont="1" applyAlignment="1">
      <alignment horizontal="center" vertical="center"/>
    </xf>
    <xf numFmtId="58" fontId="30" fillId="0" borderId="0" xfId="0" applyNumberFormat="1" applyFont="1" applyAlignment="1">
      <alignment horizontal="right" vertical="center"/>
    </xf>
    <xf numFmtId="0" fontId="2" fillId="0" borderId="0" xfId="0" applyFont="1" applyAlignment="1">
      <alignment horizontal="center" vertical="center"/>
    </xf>
    <xf numFmtId="0" fontId="34" fillId="0" borderId="0" xfId="0" applyFont="1" applyAlignment="1">
      <alignment horizontal="center" vertical="center"/>
    </xf>
    <xf numFmtId="0" fontId="28" fillId="0" borderId="0" xfId="0" applyFont="1" applyAlignment="1">
      <alignment horizontal="left" vertical="center" wrapText="1"/>
    </xf>
    <xf numFmtId="0" fontId="28" fillId="0" borderId="0" xfId="0" applyFont="1" applyAlignment="1">
      <alignment horizontal="left" vertical="center"/>
    </xf>
    <xf numFmtId="0" fontId="30" fillId="0" borderId="0" xfId="0" applyFont="1" applyBorder="1" applyAlignment="1">
      <alignment horizontal="left" vertical="center"/>
    </xf>
    <xf numFmtId="0" fontId="30" fillId="0" borderId="0" xfId="0" applyFont="1" applyBorder="1">
      <alignment vertical="center"/>
    </xf>
    <xf numFmtId="58" fontId="30" fillId="0" borderId="0" xfId="0" applyNumberFormat="1" applyFont="1" applyBorder="1" applyAlignment="1">
      <alignment horizontal="right" vertical="center"/>
    </xf>
    <xf numFmtId="0" fontId="30" fillId="0" borderId="0" xfId="0" applyFont="1" applyBorder="1" applyAlignment="1">
      <alignment horizontal="center" vertical="center"/>
    </xf>
    <xf numFmtId="58" fontId="30" fillId="0" borderId="0" xfId="0" applyNumberFormat="1" applyFont="1" applyBorder="1" applyAlignment="1">
      <alignment horizontal="left" vertical="center"/>
    </xf>
    <xf numFmtId="0" fontId="31" fillId="0" borderId="0" xfId="0" applyFont="1" applyBorder="1" applyAlignment="1">
      <alignment horizontal="right" vertical="center"/>
    </xf>
    <xf numFmtId="58" fontId="31" fillId="0" borderId="0" xfId="0" applyNumberFormat="1" applyFont="1" applyBorder="1" applyAlignment="1">
      <alignment horizontal="right" vertical="center"/>
    </xf>
    <xf numFmtId="0" fontId="40" fillId="0" borderId="0" xfId="0" applyFont="1" applyBorder="1" applyAlignment="1">
      <alignment horizontal="center" vertical="center"/>
    </xf>
    <xf numFmtId="0" fontId="43" fillId="0" borderId="0" xfId="0" applyFont="1">
      <alignment vertical="center"/>
    </xf>
    <xf numFmtId="0" fontId="30" fillId="0" borderId="1" xfId="0" applyFont="1" applyBorder="1" applyAlignment="1">
      <alignment horizontal="left" vertical="center"/>
    </xf>
    <xf numFmtId="0" fontId="2" fillId="0" borderId="1" xfId="0" applyFont="1" applyBorder="1" applyAlignment="1">
      <alignment horizontal="left" vertical="center"/>
    </xf>
    <xf numFmtId="0" fontId="38" fillId="0" borderId="2" xfId="0" applyFont="1" applyBorder="1" applyAlignment="1">
      <alignment horizontal="left" vertical="center"/>
    </xf>
    <xf numFmtId="0" fontId="2" fillId="0" borderId="2" xfId="0" applyFont="1" applyBorder="1" applyAlignment="1">
      <alignment horizontal="left" vertical="center"/>
    </xf>
    <xf numFmtId="0" fontId="29" fillId="5" borderId="19" xfId="0" applyFont="1" applyFill="1" applyBorder="1" applyAlignment="1" applyProtection="1">
      <alignment horizontal="center" vertical="center"/>
      <protection locked="0"/>
    </xf>
    <xf numFmtId="0" fontId="29" fillId="5" borderId="19" xfId="0" applyFont="1" applyFill="1" applyBorder="1" applyAlignment="1" applyProtection="1">
      <alignment vertical="center"/>
      <protection locked="0"/>
    </xf>
    <xf numFmtId="0" fontId="29" fillId="5" borderId="19" xfId="0" applyFont="1" applyFill="1" applyBorder="1" applyAlignment="1">
      <alignment vertical="center" wrapText="1"/>
    </xf>
    <xf numFmtId="0" fontId="29" fillId="5" borderId="19" xfId="0" applyFont="1" applyFill="1" applyBorder="1" applyAlignment="1">
      <alignment horizontal="center" vertical="center" wrapText="1"/>
    </xf>
    <xf numFmtId="0" fontId="38" fillId="0" borderId="33" xfId="0" applyFont="1" applyBorder="1">
      <alignment vertical="center"/>
    </xf>
    <xf numFmtId="49" fontId="0" fillId="6" borderId="19" xfId="0" applyNumberFormat="1" applyFill="1" applyBorder="1" applyAlignment="1">
      <alignment horizontal="right" vertical="center"/>
    </xf>
    <xf numFmtId="0" fontId="2" fillId="0" borderId="1" xfId="0" applyFont="1" applyBorder="1" applyAlignment="1">
      <alignment vertical="top" wrapText="1"/>
    </xf>
    <xf numFmtId="0" fontId="0" fillId="0" borderId="13" xfId="0" applyFont="1" applyBorder="1" applyAlignment="1">
      <alignment vertical="center" wrapText="1"/>
    </xf>
    <xf numFmtId="0" fontId="44" fillId="0" borderId="13" xfId="0" applyFont="1" applyBorder="1">
      <alignment vertical="center"/>
    </xf>
    <xf numFmtId="0" fontId="46" fillId="0" borderId="13" xfId="0" applyFont="1" applyBorder="1" applyAlignment="1">
      <alignment vertical="center" wrapText="1"/>
    </xf>
    <xf numFmtId="38" fontId="46" fillId="0" borderId="14" xfId="0" applyNumberFormat="1" applyFont="1" applyBorder="1">
      <alignment vertical="center"/>
    </xf>
    <xf numFmtId="0" fontId="46" fillId="0" borderId="13" xfId="0" applyFont="1" applyBorder="1" applyAlignment="1">
      <alignment vertical="center"/>
    </xf>
    <xf numFmtId="38" fontId="47" fillId="0" borderId="14" xfId="1" applyFont="1" applyBorder="1">
      <alignment vertical="center"/>
    </xf>
    <xf numFmtId="0" fontId="46" fillId="0" borderId="13" xfId="0" applyFont="1" applyBorder="1">
      <alignment vertical="center"/>
    </xf>
    <xf numFmtId="38" fontId="46" fillId="0" borderId="14" xfId="0" applyNumberFormat="1" applyFont="1" applyBorder="1" applyAlignment="1">
      <alignment horizontal="right" vertical="center"/>
    </xf>
    <xf numFmtId="0" fontId="45" fillId="7" borderId="1" xfId="0" applyFont="1" applyFill="1" applyBorder="1" applyAlignment="1">
      <alignment horizontal="center" vertical="center"/>
    </xf>
    <xf numFmtId="0" fontId="0" fillId="11" borderId="24" xfId="0" applyFill="1" applyBorder="1" applyAlignment="1">
      <alignment horizontal="center" vertical="center"/>
    </xf>
    <xf numFmtId="0" fontId="0" fillId="11" borderId="38" xfId="0" applyFill="1" applyBorder="1" applyAlignment="1">
      <alignment horizontal="center" vertical="center"/>
    </xf>
    <xf numFmtId="0" fontId="0" fillId="11" borderId="36" xfId="0" applyFill="1" applyBorder="1" applyAlignment="1">
      <alignment horizontal="center" vertical="center"/>
    </xf>
    <xf numFmtId="0" fontId="0" fillId="11" borderId="33" xfId="0" applyFill="1" applyBorder="1" applyAlignment="1">
      <alignment horizontal="center" vertical="center"/>
    </xf>
    <xf numFmtId="0" fontId="0" fillId="11" borderId="25" xfId="0" applyFill="1" applyBorder="1" applyAlignment="1">
      <alignment horizontal="center" vertical="center"/>
    </xf>
    <xf numFmtId="0" fontId="0" fillId="11" borderId="16" xfId="0" applyFill="1" applyBorder="1" applyAlignment="1">
      <alignment horizontal="center" vertical="center"/>
    </xf>
    <xf numFmtId="0" fontId="29" fillId="0" borderId="19" xfId="0" applyFont="1" applyBorder="1" applyAlignment="1">
      <alignment horizontal="center" vertical="center" wrapText="1"/>
    </xf>
    <xf numFmtId="0" fontId="29" fillId="8" borderId="19" xfId="0" applyFont="1" applyFill="1" applyBorder="1" applyAlignment="1">
      <alignment horizontal="center" vertical="center" wrapText="1"/>
    </xf>
    <xf numFmtId="0" fontId="29" fillId="0" borderId="21" xfId="0" applyFont="1" applyBorder="1" applyAlignment="1">
      <alignment horizontal="center" vertical="center" wrapText="1"/>
    </xf>
    <xf numFmtId="0" fontId="29" fillId="0" borderId="23" xfId="0" applyFont="1" applyBorder="1" applyAlignment="1">
      <alignment horizontal="center" vertical="center" wrapText="1"/>
    </xf>
    <xf numFmtId="0" fontId="29" fillId="0" borderId="17" xfId="0" applyFont="1" applyBorder="1" applyAlignment="1">
      <alignment horizontal="center" vertical="center" wrapText="1"/>
    </xf>
    <xf numFmtId="0" fontId="29" fillId="8" borderId="21" xfId="0" applyFont="1" applyFill="1" applyBorder="1" applyAlignment="1">
      <alignment horizontal="center" vertical="center" wrapText="1"/>
    </xf>
    <xf numFmtId="0" fontId="29" fillId="8" borderId="23" xfId="0" applyFont="1" applyFill="1" applyBorder="1" applyAlignment="1">
      <alignment horizontal="center" vertical="center" wrapText="1"/>
    </xf>
    <xf numFmtId="0" fontId="29" fillId="8" borderId="17" xfId="0" applyFont="1" applyFill="1" applyBorder="1" applyAlignment="1">
      <alignment horizontal="center" vertical="center" wrapText="1"/>
    </xf>
    <xf numFmtId="0" fontId="45" fillId="7" borderId="19" xfId="0" applyFont="1" applyFill="1" applyBorder="1" applyAlignment="1">
      <alignment horizontal="center" vertical="center" wrapText="1"/>
    </xf>
    <xf numFmtId="0" fontId="29" fillId="5" borderId="19" xfId="0" applyFont="1" applyFill="1" applyBorder="1" applyAlignment="1">
      <alignment horizontal="center" vertical="center" wrapText="1"/>
    </xf>
    <xf numFmtId="0" fontId="29" fillId="5" borderId="21" xfId="0" applyFont="1" applyFill="1" applyBorder="1" applyAlignment="1">
      <alignment horizontal="center" vertical="center" wrapText="1"/>
    </xf>
    <xf numFmtId="0" fontId="29" fillId="5" borderId="17" xfId="0" applyFont="1" applyFill="1" applyBorder="1" applyAlignment="1">
      <alignment horizontal="center" vertical="center" wrapText="1"/>
    </xf>
    <xf numFmtId="0" fontId="29" fillId="0" borderId="21" xfId="0" applyFont="1" applyBorder="1" applyAlignment="1">
      <alignment vertical="center" wrapText="1"/>
    </xf>
    <xf numFmtId="0" fontId="0" fillId="0" borderId="23" xfId="0" applyBorder="1" applyAlignment="1">
      <alignment vertical="center" wrapText="1"/>
    </xf>
    <xf numFmtId="0" fontId="0" fillId="0" borderId="17" xfId="0" applyBorder="1" applyAlignment="1">
      <alignment vertical="center" wrapText="1"/>
    </xf>
    <xf numFmtId="0" fontId="0" fillId="0" borderId="23" xfId="0" applyBorder="1" applyAlignment="1">
      <alignment horizontal="center" vertical="center" wrapText="1"/>
    </xf>
    <xf numFmtId="0" fontId="29" fillId="5" borderId="23" xfId="0" applyFont="1" applyFill="1" applyBorder="1" applyAlignment="1">
      <alignment horizontal="center" vertical="center" wrapText="1"/>
    </xf>
    <xf numFmtId="0" fontId="29" fillId="5" borderId="45" xfId="0" applyFont="1" applyFill="1" applyBorder="1" applyAlignment="1">
      <alignment horizontal="center" vertical="center"/>
    </xf>
    <xf numFmtId="0" fontId="29" fillId="5" borderId="46" xfId="0" applyFont="1" applyFill="1" applyBorder="1" applyAlignment="1">
      <alignment horizontal="center" vertical="center"/>
    </xf>
    <xf numFmtId="0" fontId="29" fillId="5" borderId="24" xfId="0" applyFont="1" applyFill="1" applyBorder="1" applyAlignment="1">
      <alignment horizontal="center" vertical="center" wrapText="1"/>
    </xf>
    <xf numFmtId="0" fontId="29" fillId="5" borderId="38" xfId="0" applyFont="1" applyFill="1" applyBorder="1" applyAlignment="1">
      <alignment horizontal="center" vertical="center" wrapText="1"/>
    </xf>
    <xf numFmtId="0" fontId="29" fillId="5" borderId="25" xfId="0" applyFont="1" applyFill="1" applyBorder="1" applyAlignment="1">
      <alignment horizontal="center" vertical="center" wrapText="1"/>
    </xf>
    <xf numFmtId="0" fontId="29" fillId="5" borderId="16" xfId="0" applyFont="1" applyFill="1" applyBorder="1" applyAlignment="1">
      <alignment horizontal="center" vertical="center" wrapText="1"/>
    </xf>
    <xf numFmtId="0" fontId="29" fillId="9" borderId="24" xfId="0" applyFont="1" applyFill="1" applyBorder="1" applyAlignment="1">
      <alignment horizontal="center" vertical="center"/>
    </xf>
    <xf numFmtId="0" fontId="29" fillId="9" borderId="38" xfId="0" applyFont="1" applyFill="1" applyBorder="1" applyAlignment="1">
      <alignment horizontal="center" vertical="center"/>
    </xf>
    <xf numFmtId="0" fontId="29" fillId="9" borderId="36" xfId="0" applyFont="1" applyFill="1" applyBorder="1" applyAlignment="1">
      <alignment horizontal="center" vertical="center"/>
    </xf>
    <xf numFmtId="0" fontId="29" fillId="9" borderId="33" xfId="0" applyFont="1" applyFill="1" applyBorder="1" applyAlignment="1">
      <alignment horizontal="center" vertical="center"/>
    </xf>
    <xf numFmtId="0" fontId="29" fillId="9" borderId="25" xfId="0" applyFont="1" applyFill="1" applyBorder="1" applyAlignment="1">
      <alignment horizontal="center" vertical="center"/>
    </xf>
    <xf numFmtId="0" fontId="29" fillId="9" borderId="16" xfId="0" applyFont="1" applyFill="1" applyBorder="1" applyAlignment="1">
      <alignment horizontal="center" vertical="center"/>
    </xf>
    <xf numFmtId="0" fontId="29" fillId="8" borderId="45" xfId="0" applyFont="1" applyFill="1" applyBorder="1" applyAlignment="1">
      <alignment horizontal="center" vertical="center"/>
    </xf>
    <xf numFmtId="0" fontId="29" fillId="8" borderId="46" xfId="0" applyFont="1" applyFill="1" applyBorder="1" applyAlignment="1">
      <alignment horizontal="center" vertical="center"/>
    </xf>
    <xf numFmtId="0" fontId="29" fillId="10" borderId="19" xfId="0" applyFont="1" applyFill="1" applyBorder="1" applyAlignment="1">
      <alignment horizontal="center" vertical="center" wrapText="1"/>
    </xf>
    <xf numFmtId="0" fontId="29" fillId="10" borderId="19" xfId="0" applyFont="1" applyFill="1" applyBorder="1" applyAlignment="1">
      <alignment horizontal="center" vertical="center"/>
    </xf>
    <xf numFmtId="0" fontId="29" fillId="0" borderId="45" xfId="0" applyFont="1" applyBorder="1" applyAlignment="1">
      <alignment horizontal="center" vertical="center"/>
    </xf>
    <xf numFmtId="0" fontId="29" fillId="0" borderId="46" xfId="0" applyFont="1" applyBorder="1" applyAlignment="1">
      <alignment horizontal="center" vertical="center"/>
    </xf>
    <xf numFmtId="0" fontId="24" fillId="0" borderId="19" xfId="0" applyFont="1" applyBorder="1" applyAlignment="1">
      <alignment vertical="center"/>
    </xf>
    <xf numFmtId="184" fontId="24" fillId="0" borderId="19" xfId="1" applyNumberFormat="1" applyFont="1" applyBorder="1" applyAlignment="1" applyProtection="1">
      <alignment horizontal="center" vertical="center" shrinkToFit="1"/>
      <protection hidden="1"/>
    </xf>
    <xf numFmtId="0" fontId="26" fillId="0" borderId="3" xfId="0" applyFont="1" applyBorder="1" applyAlignment="1" applyProtection="1">
      <alignment horizontal="right" vertical="center"/>
      <protection hidden="1"/>
    </xf>
    <xf numFmtId="0" fontId="17" fillId="0" borderId="0" xfId="0" applyFont="1" applyAlignment="1">
      <alignment vertical="center"/>
    </xf>
    <xf numFmtId="0" fontId="21" fillId="0" borderId="19" xfId="0" applyFont="1" applyBorder="1" applyAlignment="1">
      <alignment vertical="center"/>
    </xf>
    <xf numFmtId="183" fontId="21" fillId="0" borderId="19" xfId="1" applyNumberFormat="1" applyFont="1" applyBorder="1" applyAlignment="1" applyProtection="1">
      <alignment horizontal="center" vertical="center" shrinkToFit="1"/>
      <protection hidden="1"/>
    </xf>
    <xf numFmtId="0" fontId="21" fillId="0" borderId="19" xfId="0" applyFont="1" applyBorder="1" applyAlignment="1">
      <alignment horizontal="center" vertical="center"/>
    </xf>
    <xf numFmtId="0" fontId="21" fillId="0" borderId="19" xfId="0" applyFont="1" applyBorder="1" applyAlignment="1">
      <alignment vertical="center" shrinkToFit="1"/>
    </xf>
    <xf numFmtId="38" fontId="21" fillId="0" borderId="45" xfId="1" applyFont="1" applyBorder="1" applyAlignment="1" applyProtection="1">
      <alignment horizontal="right" vertical="center" shrinkToFit="1"/>
      <protection hidden="1"/>
    </xf>
    <xf numFmtId="0" fontId="21" fillId="0" borderId="46" xfId="0" applyFont="1" applyBorder="1" applyAlignment="1" applyProtection="1">
      <alignment horizontal="center" vertical="center"/>
      <protection hidden="1"/>
    </xf>
    <xf numFmtId="0" fontId="19" fillId="0" borderId="0" xfId="0" applyFont="1" applyAlignment="1">
      <alignment horizontal="center" vertical="center"/>
    </xf>
    <xf numFmtId="0" fontId="21" fillId="0" borderId="45" xfId="0" applyFont="1" applyBorder="1" applyAlignment="1">
      <alignment horizontal="center" vertical="center"/>
    </xf>
    <xf numFmtId="0" fontId="21" fillId="0" borderId="46" xfId="0" applyFont="1" applyBorder="1" applyAlignment="1">
      <alignment horizontal="center" vertical="center"/>
    </xf>
    <xf numFmtId="0" fontId="21" fillId="0" borderId="45" xfId="0" applyFont="1" applyBorder="1" applyAlignment="1" applyProtection="1">
      <alignment horizontal="center" vertical="center" shrinkToFit="1"/>
      <protection locked="0"/>
    </xf>
    <xf numFmtId="0" fontId="21" fillId="0" borderId="46" xfId="0" applyFont="1" applyBorder="1" applyAlignment="1" applyProtection="1">
      <alignment horizontal="center" vertical="center" shrinkToFit="1"/>
      <protection locked="0"/>
    </xf>
    <xf numFmtId="2" fontId="21" fillId="0" borderId="24" xfId="0" applyNumberFormat="1" applyFont="1" applyBorder="1" applyAlignment="1" applyProtection="1">
      <alignment vertical="center" shrinkToFit="1"/>
      <protection locked="0"/>
    </xf>
    <xf numFmtId="2" fontId="21" fillId="0" borderId="25" xfId="0" applyNumberFormat="1" applyFont="1" applyBorder="1" applyAlignment="1" applyProtection="1">
      <alignment vertical="center" shrinkToFit="1"/>
      <protection locked="0"/>
    </xf>
    <xf numFmtId="2" fontId="22" fillId="0" borderId="38" xfId="0" applyNumberFormat="1" applyFont="1" applyBorder="1" applyAlignment="1" applyProtection="1">
      <alignment horizontal="left" vertical="top" shrinkToFit="1"/>
    </xf>
    <xf numFmtId="2" fontId="22" fillId="0" borderId="16" xfId="0" applyNumberFormat="1" applyFont="1" applyBorder="1" applyAlignment="1" applyProtection="1">
      <alignment horizontal="left" vertical="top" shrinkToFit="1"/>
    </xf>
    <xf numFmtId="2" fontId="21" fillId="0" borderId="19" xfId="0" applyNumberFormat="1" applyFont="1" applyBorder="1" applyAlignment="1" applyProtection="1">
      <alignment horizontal="right" vertical="center" shrinkToFit="1"/>
      <protection hidden="1"/>
    </xf>
    <xf numFmtId="182" fontId="21" fillId="0" borderId="45" xfId="2" applyNumberFormat="1" applyFont="1" applyBorder="1" applyAlignment="1" applyProtection="1">
      <alignment horizontal="center" vertical="center" shrinkToFit="1"/>
      <protection locked="0"/>
    </xf>
    <xf numFmtId="182" fontId="21" fillId="0" borderId="46" xfId="2" applyNumberFormat="1" applyFont="1" applyBorder="1" applyAlignment="1" applyProtection="1">
      <alignment horizontal="center" vertical="center" shrinkToFit="1"/>
      <protection locked="0"/>
    </xf>
    <xf numFmtId="182" fontId="21" fillId="0" borderId="25" xfId="2" applyNumberFormat="1" applyFont="1" applyBorder="1" applyAlignment="1" applyProtection="1">
      <alignment horizontal="center" vertical="center" shrinkToFit="1"/>
      <protection hidden="1"/>
    </xf>
    <xf numFmtId="182" fontId="21" fillId="0" borderId="16" xfId="2" applyNumberFormat="1" applyFont="1" applyBorder="1" applyAlignment="1" applyProtection="1">
      <alignment horizontal="center" vertical="center" shrinkToFit="1"/>
      <protection hidden="1"/>
    </xf>
    <xf numFmtId="0" fontId="0" fillId="0" borderId="0" xfId="0" applyBorder="1" applyAlignment="1">
      <alignment horizontal="left" vertical="center"/>
    </xf>
    <xf numFmtId="0" fontId="0" fillId="0" borderId="4" xfId="0" applyBorder="1" applyAlignment="1">
      <alignment horizontal="center" vertical="center"/>
    </xf>
    <xf numFmtId="0" fontId="0" fillId="0" borderId="12" xfId="0" applyBorder="1" applyAlignment="1">
      <alignment horizontal="center" vertical="center"/>
    </xf>
    <xf numFmtId="0" fontId="0" fillId="0" borderId="15" xfId="0" applyBorder="1" applyAlignment="1">
      <alignment horizontal="left" vertical="center"/>
    </xf>
    <xf numFmtId="0" fontId="0" fillId="0" borderId="16" xfId="0" applyBorder="1" applyAlignment="1">
      <alignment horizontal="left" vertical="center"/>
    </xf>
    <xf numFmtId="0" fontId="6" fillId="0" borderId="11" xfId="0" applyFont="1" applyBorder="1" applyAlignment="1">
      <alignment horizontal="center" vertical="center" shrinkToFit="1"/>
    </xf>
    <xf numFmtId="0" fontId="0" fillId="0" borderId="15" xfId="0" applyBorder="1" applyAlignment="1">
      <alignment horizontal="center" vertical="center"/>
    </xf>
    <xf numFmtId="0" fontId="0" fillId="0" borderId="10" xfId="0" applyBorder="1" applyAlignment="1">
      <alignment horizontal="center" vertical="center"/>
    </xf>
    <xf numFmtId="0" fontId="41" fillId="0" borderId="0" xfId="0" applyFont="1" applyAlignment="1">
      <alignment horizontal="center" vertical="center"/>
    </xf>
    <xf numFmtId="0" fontId="30" fillId="0" borderId="4" xfId="0" applyFont="1" applyBorder="1" applyAlignment="1">
      <alignment horizontal="left" vertical="center"/>
    </xf>
    <xf numFmtId="0" fontId="30" fillId="0" borderId="5" xfId="0" applyFont="1" applyBorder="1" applyAlignment="1">
      <alignment horizontal="left" vertical="center"/>
    </xf>
    <xf numFmtId="0" fontId="30" fillId="0" borderId="6" xfId="0" applyFont="1" applyBorder="1" applyAlignment="1">
      <alignment horizontal="left" vertical="center"/>
    </xf>
    <xf numFmtId="58" fontId="30" fillId="0" borderId="0" xfId="0" applyNumberFormat="1" applyFont="1" applyAlignment="1">
      <alignment horizontal="right" vertical="center"/>
    </xf>
    <xf numFmtId="0" fontId="2" fillId="0" borderId="2" xfId="0" applyFont="1" applyBorder="1" applyAlignment="1">
      <alignment horizontal="left" vertical="center" shrinkToFit="1"/>
    </xf>
    <xf numFmtId="0" fontId="2" fillId="0" borderId="1" xfId="0" applyFont="1" applyBorder="1" applyAlignment="1">
      <alignment horizontal="left" vertical="center" shrinkToFit="1"/>
    </xf>
    <xf numFmtId="0" fontId="44" fillId="0" borderId="2" xfId="0" applyFont="1" applyBorder="1" applyAlignment="1">
      <alignment horizontal="left" vertical="center" shrinkToFit="1"/>
    </xf>
    <xf numFmtId="0" fontId="30" fillId="0" borderId="2" xfId="0" applyFont="1" applyBorder="1" applyAlignment="1">
      <alignment horizontal="left" vertical="center" shrinkToFit="1"/>
    </xf>
    <xf numFmtId="0" fontId="0" fillId="0" borderId="2" xfId="0" applyBorder="1" applyAlignment="1">
      <alignment horizontal="left" vertical="center" shrinkToFit="1"/>
    </xf>
    <xf numFmtId="0" fontId="44" fillId="0" borderId="1" xfId="0" applyFont="1" applyBorder="1" applyAlignment="1">
      <alignment horizontal="left" vertical="center" shrinkToFit="1"/>
    </xf>
    <xf numFmtId="0" fontId="0" fillId="0" borderId="2" xfId="0" applyBorder="1" applyAlignment="1">
      <alignment vertical="center" shrinkToFit="1"/>
    </xf>
    <xf numFmtId="0" fontId="2" fillId="0" borderId="26" xfId="0" applyFont="1" applyBorder="1" applyAlignment="1">
      <alignment horizontal="center" vertical="center" wrapText="1"/>
    </xf>
    <xf numFmtId="0" fontId="2" fillId="0" borderId="19" xfId="0" applyFont="1" applyBorder="1" applyAlignment="1">
      <alignment horizontal="center" vertical="center"/>
    </xf>
    <xf numFmtId="0" fontId="2" fillId="0" borderId="26" xfId="0" applyFont="1" applyBorder="1" applyAlignment="1">
      <alignment horizontal="center" vertical="center"/>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32" xfId="0" applyFont="1" applyBorder="1" applyAlignment="1">
      <alignment horizontal="center" vertical="center"/>
    </xf>
    <xf numFmtId="0" fontId="2" fillId="0" borderId="15" xfId="0" applyFont="1" applyBorder="1" applyAlignment="1">
      <alignment horizontal="center" vertical="center"/>
    </xf>
    <xf numFmtId="0" fontId="2" fillId="0" borderId="0" xfId="0" applyFont="1" applyBorder="1" applyAlignment="1">
      <alignment horizontal="center" vertical="center"/>
    </xf>
    <xf numFmtId="0" fontId="2" fillId="0" borderId="33" xfId="0" applyFont="1" applyBorder="1" applyAlignment="1">
      <alignment horizontal="center" vertical="center"/>
    </xf>
    <xf numFmtId="0" fontId="2" fillId="0" borderId="34" xfId="0" applyFont="1" applyBorder="1" applyAlignment="1">
      <alignment horizontal="center" vertical="center"/>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2" fillId="0" borderId="26" xfId="0" applyFont="1" applyBorder="1" applyAlignment="1">
      <alignment horizontal="left" vertical="center" wrapText="1"/>
    </xf>
    <xf numFmtId="0" fontId="2" fillId="0" borderId="19" xfId="0" applyFont="1" applyBorder="1" applyAlignment="1">
      <alignment horizontal="left" vertical="center" wrapText="1"/>
    </xf>
    <xf numFmtId="0" fontId="2" fillId="0" borderId="24" xfId="0" applyFont="1" applyFill="1" applyBorder="1" applyAlignment="1">
      <alignment horizontal="left" vertical="center" wrapText="1" shrinkToFit="1"/>
    </xf>
    <xf numFmtId="0" fontId="2" fillId="0" borderId="3" xfId="0" applyFont="1" applyFill="1" applyBorder="1" applyAlignment="1">
      <alignment horizontal="left" vertical="center" shrinkToFit="1"/>
    </xf>
    <xf numFmtId="0" fontId="2" fillId="0" borderId="27" xfId="0" applyFont="1" applyFill="1" applyBorder="1" applyAlignment="1">
      <alignment horizontal="left" vertical="center" shrinkToFit="1"/>
    </xf>
    <xf numFmtId="0" fontId="0" fillId="0" borderId="25" xfId="0" applyFill="1" applyBorder="1" applyAlignment="1">
      <alignment horizontal="left" vertical="center" shrinkToFit="1"/>
    </xf>
    <xf numFmtId="0" fontId="0" fillId="0" borderId="1" xfId="0" applyFill="1" applyBorder="1" applyAlignment="1">
      <alignment horizontal="left" vertical="center" shrinkToFit="1"/>
    </xf>
    <xf numFmtId="0" fontId="0" fillId="0" borderId="28" xfId="0" applyFill="1" applyBorder="1" applyAlignment="1">
      <alignment horizontal="left" vertical="center" shrinkToFit="1"/>
    </xf>
    <xf numFmtId="0" fontId="2" fillId="0" borderId="19" xfId="0" applyFont="1" applyFill="1" applyBorder="1" applyAlignment="1">
      <alignment horizontal="left" vertical="center" wrapText="1"/>
    </xf>
    <xf numFmtId="0" fontId="2" fillId="0" borderId="20" xfId="0" applyFont="1" applyFill="1" applyBorder="1" applyAlignment="1">
      <alignment horizontal="left" vertical="center" wrapText="1"/>
    </xf>
    <xf numFmtId="0" fontId="2" fillId="0" borderId="26" xfId="0" applyFont="1" applyBorder="1" applyAlignment="1">
      <alignment horizontal="left" vertical="center"/>
    </xf>
    <xf numFmtId="0" fontId="2" fillId="0" borderId="19" xfId="0" applyFont="1" applyBorder="1" applyAlignment="1">
      <alignment horizontal="left" vertical="center"/>
    </xf>
    <xf numFmtId="0" fontId="2" fillId="0" borderId="90" xfId="0" applyFont="1" applyBorder="1" applyAlignment="1">
      <alignment horizontal="left" vertical="center"/>
    </xf>
    <xf numFmtId="0" fontId="2" fillId="0" borderId="3" xfId="0" applyFont="1" applyBorder="1" applyAlignment="1">
      <alignment horizontal="left" vertical="center"/>
    </xf>
    <xf numFmtId="0" fontId="2" fillId="0" borderId="38" xfId="0" applyFont="1" applyBorder="1" applyAlignment="1">
      <alignment horizontal="left" vertical="center"/>
    </xf>
    <xf numFmtId="0" fontId="0" fillId="0" borderId="34" xfId="0" applyBorder="1" applyAlignment="1">
      <alignment horizontal="left" vertical="center"/>
    </xf>
    <xf numFmtId="0" fontId="0" fillId="0" borderId="1" xfId="0" applyBorder="1" applyAlignment="1">
      <alignment horizontal="left" vertical="center"/>
    </xf>
    <xf numFmtId="0" fontId="2" fillId="0" borderId="24" xfId="0" applyFont="1" applyFill="1" applyBorder="1" applyAlignment="1">
      <alignment horizontal="left" vertical="center" wrapText="1"/>
    </xf>
    <xf numFmtId="0" fontId="2" fillId="0" borderId="3" xfId="0" applyFont="1" applyFill="1" applyBorder="1" applyAlignment="1">
      <alignment horizontal="left" vertical="center"/>
    </xf>
    <xf numFmtId="0" fontId="2" fillId="0" borderId="27" xfId="0" applyFont="1" applyFill="1" applyBorder="1" applyAlignment="1">
      <alignment horizontal="left" vertical="center"/>
    </xf>
    <xf numFmtId="0" fontId="0" fillId="0" borderId="25" xfId="0" applyFill="1" applyBorder="1" applyAlignment="1">
      <alignment horizontal="left" vertical="center"/>
    </xf>
    <xf numFmtId="0" fontId="0" fillId="0" borderId="1" xfId="0" applyFill="1" applyBorder="1" applyAlignment="1">
      <alignment horizontal="left" vertical="center"/>
    </xf>
    <xf numFmtId="0" fontId="0" fillId="0" borderId="28" xfId="0" applyFill="1" applyBorder="1" applyAlignment="1">
      <alignment horizontal="left" vertical="center"/>
    </xf>
    <xf numFmtId="0" fontId="2" fillId="0" borderId="35" xfId="0" applyFont="1" applyBorder="1" applyAlignment="1">
      <alignment horizontal="left" vertical="center" wrapTex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2" fillId="0" borderId="36" xfId="0" applyFont="1" applyBorder="1" applyAlignment="1">
      <alignment horizontal="left" vertical="center" wrapText="1"/>
    </xf>
    <xf numFmtId="0" fontId="2" fillId="0" borderId="0" xfId="0" applyFont="1" applyBorder="1" applyAlignment="1">
      <alignment horizontal="left" vertical="center" wrapText="1"/>
    </xf>
    <xf numFmtId="0" fontId="2" fillId="0" borderId="37" xfId="0" applyFont="1" applyBorder="1" applyAlignment="1">
      <alignment horizontal="left" vertical="center" wrapText="1"/>
    </xf>
    <xf numFmtId="0" fontId="2" fillId="0" borderId="25" xfId="0" applyFont="1" applyBorder="1" applyAlignment="1">
      <alignment horizontal="left" vertical="center" wrapText="1"/>
    </xf>
    <xf numFmtId="0" fontId="2" fillId="0" borderId="1" xfId="0" applyFont="1" applyBorder="1" applyAlignment="1">
      <alignment horizontal="left" vertical="center" wrapText="1"/>
    </xf>
    <xf numFmtId="0" fontId="2" fillId="0" borderId="28" xfId="0" applyFont="1" applyBorder="1" applyAlignment="1">
      <alignment horizontal="left" vertical="center" wrapText="1"/>
    </xf>
    <xf numFmtId="0" fontId="2" fillId="0" borderId="20" xfId="0" applyFont="1" applyBorder="1" applyAlignment="1">
      <alignment horizontal="left" vertical="center" wrapText="1"/>
    </xf>
    <xf numFmtId="0" fontId="2" fillId="0" borderId="30" xfId="0" applyFont="1" applyBorder="1" applyAlignment="1">
      <alignment horizontal="left" vertical="center" wrapText="1"/>
    </xf>
    <xf numFmtId="0" fontId="2" fillId="0" borderId="31" xfId="0" applyFont="1" applyBorder="1" applyAlignment="1">
      <alignment horizontal="left" vertical="center" wrapText="1"/>
    </xf>
    <xf numFmtId="0" fontId="31" fillId="0" borderId="4" xfId="0" applyFont="1" applyBorder="1" applyAlignment="1">
      <alignment horizontal="right" vertical="center"/>
    </xf>
    <xf numFmtId="0" fontId="31" fillId="0" borderId="5" xfId="0" applyFont="1" applyBorder="1" applyAlignment="1">
      <alignment horizontal="right" vertical="center"/>
    </xf>
    <xf numFmtId="0" fontId="31" fillId="0" borderId="6" xfId="0" applyFont="1" applyBorder="1" applyAlignment="1">
      <alignment horizontal="right" vertical="center"/>
    </xf>
    <xf numFmtId="58" fontId="30" fillId="0" borderId="5" xfId="0" applyNumberFormat="1" applyFont="1" applyBorder="1" applyAlignment="1">
      <alignment horizontal="right" vertical="center"/>
    </xf>
    <xf numFmtId="0" fontId="30" fillId="0" borderId="5" xfId="0" applyFont="1" applyBorder="1" applyAlignment="1">
      <alignment horizontal="center" vertical="center"/>
    </xf>
    <xf numFmtId="58" fontId="30" fillId="0" borderId="5" xfId="0" applyNumberFormat="1" applyFont="1" applyBorder="1" applyAlignment="1">
      <alignment horizontal="left" vertical="center"/>
    </xf>
    <xf numFmtId="58" fontId="30" fillId="0" borderId="6" xfId="0" applyNumberFormat="1" applyFont="1" applyBorder="1" applyAlignment="1">
      <alignment horizontal="left" vertical="center"/>
    </xf>
    <xf numFmtId="0" fontId="2" fillId="0" borderId="4" xfId="0" applyFont="1"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2" fillId="0" borderId="0" xfId="0" applyFont="1" applyAlignment="1">
      <alignment horizontal="left" vertical="center" shrinkToFit="1"/>
    </xf>
    <xf numFmtId="0" fontId="2" fillId="0" borderId="0" xfId="0" applyFont="1" applyAlignment="1">
      <alignment horizontal="left" vertical="top" wrapText="1"/>
    </xf>
    <xf numFmtId="0" fontId="2" fillId="0" borderId="0" xfId="0" applyFont="1" applyAlignment="1">
      <alignment horizontal="center" vertical="center"/>
    </xf>
    <xf numFmtId="58" fontId="2" fillId="0" borderId="0" xfId="0" applyNumberFormat="1" applyFont="1" applyAlignment="1">
      <alignment horizontal="center" vertical="center"/>
    </xf>
    <xf numFmtId="0" fontId="2" fillId="0" borderId="1" xfId="0" applyFont="1" applyBorder="1" applyAlignment="1">
      <alignment horizontal="center" vertical="top" wrapText="1"/>
    </xf>
    <xf numFmtId="0" fontId="2" fillId="0" borderId="1" xfId="0" applyFont="1" applyBorder="1" applyAlignment="1">
      <alignment vertical="center" shrinkToFit="1"/>
    </xf>
    <xf numFmtId="0" fontId="0" fillId="0" borderId="1" xfId="0" applyBorder="1" applyAlignment="1">
      <alignment vertical="center" shrinkToFit="1"/>
    </xf>
    <xf numFmtId="0" fontId="2" fillId="0" borderId="24"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27" xfId="0" applyFont="1" applyBorder="1" applyAlignment="1">
      <alignment horizontal="center" vertical="center" shrinkToFit="1"/>
    </xf>
    <xf numFmtId="0" fontId="2" fillId="0" borderId="91" xfId="0" applyFont="1" applyBorder="1" applyAlignment="1">
      <alignment horizontal="center" vertical="center" shrinkToFit="1"/>
    </xf>
    <xf numFmtId="0" fontId="2" fillId="0" borderId="11" xfId="0" applyFont="1" applyBorder="1" applyAlignment="1">
      <alignment horizontal="center" vertical="center" shrinkToFit="1"/>
    </xf>
    <xf numFmtId="0" fontId="2" fillId="0" borderId="92" xfId="0" applyFont="1" applyBorder="1" applyAlignment="1">
      <alignment horizontal="center" vertical="center" shrinkToFit="1"/>
    </xf>
    <xf numFmtId="0" fontId="2" fillId="0" borderId="90" xfId="0" applyFont="1" applyBorder="1" applyAlignment="1">
      <alignment horizontal="center" vertical="center" wrapText="1"/>
    </xf>
    <xf numFmtId="0" fontId="2" fillId="0" borderId="3" xfId="0" applyFont="1" applyBorder="1" applyAlignment="1">
      <alignment horizontal="center" vertical="center" wrapText="1"/>
    </xf>
    <xf numFmtId="0" fontId="2" fillId="0" borderId="3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19" xfId="0" applyFont="1" applyBorder="1" applyAlignment="1">
      <alignment horizontal="right" vertical="center" wrapText="1"/>
    </xf>
    <xf numFmtId="0" fontId="2" fillId="0" borderId="20" xfId="0" applyFont="1" applyBorder="1" applyAlignment="1">
      <alignment horizontal="right" vertical="center" wrapText="1"/>
    </xf>
    <xf numFmtId="0" fontId="2" fillId="0" borderId="30" xfId="0" applyFont="1" applyBorder="1" applyAlignment="1">
      <alignment horizontal="right" vertical="center" wrapText="1"/>
    </xf>
    <xf numFmtId="0" fontId="2" fillId="0" borderId="31" xfId="0" applyFont="1" applyBorder="1" applyAlignment="1">
      <alignment horizontal="right" vertical="center" wrapText="1"/>
    </xf>
    <xf numFmtId="0" fontId="2" fillId="0" borderId="0" xfId="0" applyFont="1" applyAlignment="1">
      <alignment horizontal="left" vertical="center" wrapText="1"/>
    </xf>
    <xf numFmtId="0" fontId="2" fillId="0" borderId="39" xfId="0" applyFont="1" applyBorder="1" applyAlignment="1">
      <alignment horizontal="center" vertical="center" wrapText="1"/>
    </xf>
    <xf numFmtId="0" fontId="2" fillId="0" borderId="40" xfId="0" applyFont="1" applyBorder="1" applyAlignment="1">
      <alignment horizontal="center" vertical="center" wrapText="1"/>
    </xf>
    <xf numFmtId="0" fontId="2" fillId="0" borderId="41" xfId="0" applyFont="1" applyBorder="1" applyAlignment="1">
      <alignment horizontal="center" vertical="center" wrapText="1"/>
    </xf>
    <xf numFmtId="0" fontId="2" fillId="0" borderId="20" xfId="0" applyFont="1" applyBorder="1" applyAlignment="1">
      <alignment horizontal="center" vertical="center" wrapText="1"/>
    </xf>
    <xf numFmtId="0" fontId="28" fillId="0" borderId="26" xfId="0" applyFont="1" applyBorder="1" applyAlignment="1">
      <alignment horizontal="center" vertical="center" wrapText="1"/>
    </xf>
    <xf numFmtId="0" fontId="28" fillId="0" borderId="19"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24" xfId="0" applyFont="1" applyBorder="1" applyAlignment="1">
      <alignment horizontal="right" vertical="center" wrapText="1"/>
    </xf>
    <xf numFmtId="0" fontId="2" fillId="0" borderId="3" xfId="0" applyFont="1" applyBorder="1" applyAlignment="1">
      <alignment horizontal="right" vertical="center" wrapText="1"/>
    </xf>
    <xf numFmtId="0" fontId="2" fillId="0" borderId="27" xfId="0" applyFont="1" applyBorder="1" applyAlignment="1">
      <alignment horizontal="right" vertical="center" wrapText="1"/>
    </xf>
    <xf numFmtId="0" fontId="2" fillId="0" borderId="25" xfId="0" applyFont="1" applyBorder="1" applyAlignment="1">
      <alignment horizontal="right" vertical="center" wrapText="1"/>
    </xf>
    <xf numFmtId="0" fontId="2" fillId="0" borderId="1" xfId="0" applyFont="1" applyBorder="1" applyAlignment="1">
      <alignment horizontal="right" vertical="center" wrapText="1"/>
    </xf>
    <xf numFmtId="0" fontId="2" fillId="0" borderId="28" xfId="0" applyFont="1" applyBorder="1" applyAlignment="1">
      <alignment horizontal="right" vertical="center" wrapText="1"/>
    </xf>
    <xf numFmtId="0" fontId="2" fillId="0" borderId="38" xfId="0" applyFont="1" applyBorder="1" applyAlignment="1">
      <alignment horizontal="center" vertical="center" shrinkToFit="1"/>
    </xf>
    <xf numFmtId="0" fontId="2" fillId="0" borderId="25" xfId="0" applyFont="1" applyBorder="1" applyAlignment="1">
      <alignment horizontal="center" vertical="center" shrinkToFit="1"/>
    </xf>
    <xf numFmtId="0" fontId="2" fillId="0" borderId="1" xfId="0" applyFont="1" applyBorder="1" applyAlignment="1">
      <alignment horizontal="center" vertical="center" shrinkToFit="1"/>
    </xf>
    <xf numFmtId="0" fontId="2" fillId="0" borderId="16" xfId="0" applyFont="1" applyBorder="1" applyAlignment="1">
      <alignment horizontal="center" vertical="center" shrinkToFit="1"/>
    </xf>
    <xf numFmtId="0" fontId="6" fillId="0" borderId="8" xfId="0" applyFont="1" applyBorder="1" applyAlignment="1">
      <alignment horizontal="left" vertical="top" wrapText="1"/>
    </xf>
    <xf numFmtId="0" fontId="6" fillId="0" borderId="0" xfId="0" applyFont="1" applyBorder="1" applyAlignment="1">
      <alignment horizontal="left" vertical="top" wrapText="1"/>
    </xf>
    <xf numFmtId="0" fontId="2" fillId="0" borderId="39" xfId="0" applyFont="1" applyBorder="1" applyAlignment="1">
      <alignment horizontal="left" vertical="center"/>
    </xf>
    <xf numFmtId="0" fontId="2" fillId="0" borderId="40" xfId="0" applyFont="1" applyBorder="1" applyAlignment="1">
      <alignment horizontal="left" vertical="center"/>
    </xf>
    <xf numFmtId="0" fontId="2" fillId="0" borderId="41" xfId="0" applyFont="1" applyBorder="1" applyAlignment="1">
      <alignment horizontal="left" vertical="center"/>
    </xf>
    <xf numFmtId="0" fontId="2" fillId="0" borderId="19" xfId="0" applyFont="1" applyBorder="1" applyAlignment="1">
      <alignment horizontal="center" vertical="center" shrinkToFi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40" xfId="0" applyFont="1" applyBorder="1" applyAlignment="1">
      <alignment horizontal="left" vertical="center" wrapText="1"/>
    </xf>
    <xf numFmtId="0" fontId="2" fillId="0" borderId="41" xfId="0" applyFont="1" applyBorder="1" applyAlignment="1">
      <alignment horizontal="left" vertical="center" wrapText="1"/>
    </xf>
    <xf numFmtId="0" fontId="2" fillId="0" borderId="38" xfId="0" applyFont="1" applyBorder="1" applyAlignment="1">
      <alignment horizontal="right" vertical="center" wrapText="1"/>
    </xf>
    <xf numFmtId="0" fontId="2" fillId="0" borderId="16" xfId="0" applyFont="1" applyBorder="1" applyAlignment="1">
      <alignment horizontal="right" vertical="center" wrapText="1"/>
    </xf>
    <xf numFmtId="0" fontId="2" fillId="0" borderId="24" xfId="0" applyFont="1" applyBorder="1" applyAlignment="1">
      <alignment horizontal="left" vertical="center" wrapText="1"/>
    </xf>
    <xf numFmtId="0" fontId="2" fillId="0" borderId="3" xfId="0" applyFont="1" applyBorder="1" applyAlignment="1">
      <alignment horizontal="left" vertical="center" wrapText="1"/>
    </xf>
    <xf numFmtId="0" fontId="2" fillId="0" borderId="27" xfId="0" applyFont="1" applyBorder="1" applyAlignment="1">
      <alignment horizontal="left" vertical="center" wrapText="1"/>
    </xf>
    <xf numFmtId="0" fontId="6" fillId="0" borderId="26" xfId="0" applyFont="1" applyBorder="1" applyAlignment="1">
      <alignment horizontal="center" vertical="center"/>
    </xf>
    <xf numFmtId="0" fontId="6" fillId="0" borderId="19" xfId="0" applyFont="1" applyBorder="1" applyAlignment="1">
      <alignment horizontal="center" vertical="center"/>
    </xf>
    <xf numFmtId="9" fontId="2" fillId="0" borderId="19" xfId="2" applyFont="1" applyBorder="1" applyAlignment="1">
      <alignment horizontal="right" vertical="center"/>
    </xf>
    <xf numFmtId="0" fontId="2" fillId="0" borderId="19" xfId="0" applyFont="1" applyBorder="1" applyAlignment="1">
      <alignment horizontal="right" vertical="center"/>
    </xf>
    <xf numFmtId="0" fontId="2" fillId="0" borderId="19" xfId="0" applyFont="1" applyBorder="1" applyAlignment="1">
      <alignment horizontal="left" vertical="top" wrapText="1"/>
    </xf>
    <xf numFmtId="38" fontId="2" fillId="0" borderId="19" xfId="1" applyFont="1" applyBorder="1" applyAlignment="1">
      <alignment horizontal="right" vertical="center"/>
    </xf>
    <xf numFmtId="38" fontId="2" fillId="0" borderId="19" xfId="0" applyNumberFormat="1" applyFont="1" applyBorder="1" applyAlignment="1">
      <alignment horizontal="right" vertical="center"/>
    </xf>
    <xf numFmtId="0" fontId="2" fillId="0" borderId="0" xfId="0" applyFont="1" applyAlignment="1">
      <alignment horizontal="left" vertical="top"/>
    </xf>
    <xf numFmtId="189" fontId="21" fillId="0" borderId="19" xfId="1" applyNumberFormat="1" applyFont="1" applyBorder="1" applyAlignment="1" applyProtection="1">
      <alignment horizontal="center" vertical="center"/>
      <protection hidden="1"/>
    </xf>
    <xf numFmtId="0" fontId="24" fillId="0" borderId="19" xfId="0" applyFont="1" applyBorder="1" applyAlignment="1">
      <alignment horizontal="center" vertical="center"/>
    </xf>
    <xf numFmtId="184" fontId="24" fillId="0" borderId="19" xfId="1" applyNumberFormat="1" applyFont="1" applyBorder="1" applyAlignment="1" applyProtection="1">
      <alignment horizontal="center" vertical="center"/>
      <protection hidden="1"/>
    </xf>
    <xf numFmtId="0" fontId="17" fillId="0" borderId="19" xfId="0" applyFont="1" applyBorder="1" applyAlignment="1">
      <alignment horizontal="center" vertical="center"/>
    </xf>
    <xf numFmtId="0" fontId="21" fillId="0" borderId="45" xfId="0" applyFont="1" applyBorder="1" applyAlignment="1" applyProtection="1">
      <alignment horizontal="center" vertical="center"/>
      <protection locked="0"/>
    </xf>
    <xf numFmtId="0" fontId="21" fillId="0" borderId="46" xfId="0" applyFont="1" applyBorder="1" applyAlignment="1" applyProtection="1">
      <alignment horizontal="center" vertical="center"/>
      <protection locked="0"/>
    </xf>
    <xf numFmtId="58" fontId="31" fillId="0" borderId="4" xfId="0" applyNumberFormat="1" applyFont="1" applyBorder="1" applyAlignment="1">
      <alignment horizontal="right" vertical="center"/>
    </xf>
    <xf numFmtId="58" fontId="31" fillId="0" borderId="5" xfId="0" applyNumberFormat="1" applyFont="1" applyBorder="1" applyAlignment="1">
      <alignment horizontal="right" vertical="center"/>
    </xf>
    <xf numFmtId="58" fontId="31" fillId="0" borderId="6" xfId="0" applyNumberFormat="1" applyFont="1" applyBorder="1" applyAlignment="1">
      <alignment horizontal="right" vertical="center"/>
    </xf>
    <xf numFmtId="0" fontId="2" fillId="0" borderId="29" xfId="0" applyFont="1" applyBorder="1" applyAlignment="1">
      <alignment horizontal="left" vertical="center" wrapText="1"/>
    </xf>
    <xf numFmtId="0" fontId="2" fillId="0" borderId="34" xfId="0" applyFont="1" applyBorder="1" applyAlignment="1">
      <alignment horizontal="left" vertical="center"/>
    </xf>
    <xf numFmtId="0" fontId="2" fillId="0" borderId="1" xfId="0" applyFont="1" applyBorder="1" applyAlignment="1">
      <alignment horizontal="left" vertical="center"/>
    </xf>
    <xf numFmtId="0" fontId="2" fillId="0" borderId="16" xfId="0" applyFont="1" applyBorder="1" applyAlignment="1">
      <alignment horizontal="left" vertical="center"/>
    </xf>
    <xf numFmtId="0" fontId="2" fillId="0" borderId="24" xfId="0" applyFont="1" applyBorder="1" applyAlignment="1">
      <alignment horizontal="left" vertical="center" wrapText="1" shrinkToFit="1"/>
    </xf>
    <xf numFmtId="0" fontId="2" fillId="0" borderId="3" xfId="0" applyFont="1" applyBorder="1" applyAlignment="1">
      <alignment horizontal="left" vertical="center" shrinkToFit="1"/>
    </xf>
    <xf numFmtId="0" fontId="2" fillId="0" borderId="27" xfId="0" applyFont="1" applyBorder="1" applyAlignment="1">
      <alignment horizontal="left" vertical="center" shrinkToFit="1"/>
    </xf>
    <xf numFmtId="0" fontId="2" fillId="0" borderId="36" xfId="0" applyFont="1" applyBorder="1" applyAlignment="1">
      <alignment horizontal="left" vertical="center" wrapText="1" shrinkToFit="1"/>
    </xf>
    <xf numFmtId="0" fontId="2" fillId="0" borderId="0" xfId="0" applyFont="1" applyBorder="1" applyAlignment="1">
      <alignment horizontal="left" vertical="center" shrinkToFit="1"/>
    </xf>
    <xf numFmtId="0" fontId="2" fillId="0" borderId="37" xfId="0" applyFont="1" applyBorder="1" applyAlignment="1">
      <alignment horizontal="left" vertical="center" shrinkToFit="1"/>
    </xf>
    <xf numFmtId="0" fontId="2" fillId="0" borderId="91" xfId="0" applyFont="1" applyBorder="1" applyAlignment="1">
      <alignment horizontal="left" vertical="center" shrinkToFit="1"/>
    </xf>
    <xf numFmtId="0" fontId="2" fillId="0" borderId="11" xfId="0" applyFont="1" applyBorder="1" applyAlignment="1">
      <alignment horizontal="left" vertical="center" shrinkToFit="1"/>
    </xf>
    <xf numFmtId="0" fontId="2" fillId="0" borderId="92" xfId="0" applyFont="1" applyBorder="1" applyAlignment="1">
      <alignment horizontal="left" vertical="center" shrinkToFit="1"/>
    </xf>
    <xf numFmtId="0" fontId="34" fillId="0" borderId="0" xfId="0" applyFont="1" applyAlignment="1">
      <alignment horizontal="center" vertical="center"/>
    </xf>
    <xf numFmtId="58" fontId="30" fillId="0" borderId="0" xfId="0" applyNumberFormat="1" applyFont="1" applyAlignment="1">
      <alignment horizontal="left" vertical="center" wrapText="1"/>
    </xf>
    <xf numFmtId="0" fontId="44" fillId="0" borderId="3" xfId="0" applyFont="1" applyBorder="1" applyAlignment="1">
      <alignment horizontal="left" vertical="center" shrinkToFit="1"/>
    </xf>
    <xf numFmtId="0" fontId="0" fillId="0" borderId="3" xfId="0" applyBorder="1" applyAlignment="1">
      <alignment vertical="center" shrinkToFit="1"/>
    </xf>
    <xf numFmtId="0" fontId="38" fillId="0" borderId="99" xfId="0" applyFont="1" applyBorder="1" applyAlignment="1">
      <alignment vertical="center" shrinkToFit="1"/>
    </xf>
    <xf numFmtId="0" fontId="0" fillId="0" borderId="99" xfId="0" applyBorder="1" applyAlignment="1">
      <alignment vertical="center" shrinkToFit="1"/>
    </xf>
    <xf numFmtId="0" fontId="38" fillId="0" borderId="93" xfId="0" applyFont="1" applyBorder="1" applyAlignment="1">
      <alignment vertical="center" shrinkToFit="1"/>
    </xf>
    <xf numFmtId="0" fontId="0" fillId="0" borderId="93" xfId="0" applyBorder="1" applyAlignment="1">
      <alignment vertical="center"/>
    </xf>
    <xf numFmtId="0" fontId="2" fillId="0" borderId="45" xfId="0" applyFont="1" applyBorder="1" applyAlignment="1">
      <alignment horizontal="center" vertical="center"/>
    </xf>
    <xf numFmtId="0" fontId="2" fillId="0" borderId="2" xfId="0" applyFont="1" applyBorder="1" applyAlignment="1">
      <alignment horizontal="center" vertical="center"/>
    </xf>
    <xf numFmtId="0" fontId="2" fillId="0" borderId="46" xfId="0" applyFont="1" applyBorder="1" applyAlignment="1">
      <alignment horizontal="center" vertical="center"/>
    </xf>
    <xf numFmtId="0" fontId="37" fillId="0" borderId="0" xfId="0" applyFont="1" applyBorder="1" applyAlignment="1">
      <alignment horizontal="center" vertical="center"/>
    </xf>
    <xf numFmtId="0" fontId="38" fillId="0" borderId="24" xfId="0" applyFont="1" applyBorder="1" applyAlignment="1">
      <alignment horizontal="center" vertical="center" wrapText="1"/>
    </xf>
    <xf numFmtId="0" fontId="38" fillId="0" borderId="3" xfId="0" applyFont="1" applyBorder="1" applyAlignment="1">
      <alignment horizontal="center" vertical="center"/>
    </xf>
    <xf numFmtId="0" fontId="38" fillId="0" borderId="38" xfId="0" applyFont="1" applyBorder="1" applyAlignment="1">
      <alignment horizontal="center" vertical="center"/>
    </xf>
    <xf numFmtId="0" fontId="38" fillId="0" borderId="25" xfId="0" applyFont="1" applyBorder="1" applyAlignment="1">
      <alignment horizontal="center" vertical="center"/>
    </xf>
    <xf numFmtId="0" fontId="38" fillId="0" borderId="1" xfId="0" applyFont="1" applyBorder="1" applyAlignment="1">
      <alignment horizontal="center" vertical="center"/>
    </xf>
    <xf numFmtId="0" fontId="38" fillId="0" borderId="16" xfId="0" applyFont="1" applyBorder="1" applyAlignment="1">
      <alignment horizontal="center" vertical="center"/>
    </xf>
    <xf numFmtId="38" fontId="37" fillId="0" borderId="3" xfId="1" applyFont="1" applyBorder="1" applyAlignment="1">
      <alignment horizontal="right" vertical="center"/>
    </xf>
    <xf numFmtId="38" fontId="37" fillId="0" borderId="1" xfId="1" applyFont="1" applyBorder="1" applyAlignment="1">
      <alignment horizontal="right" vertical="center"/>
    </xf>
    <xf numFmtId="38" fontId="39" fillId="0" borderId="3" xfId="1" applyFont="1" applyBorder="1" applyAlignment="1">
      <alignment horizontal="center" vertical="center" shrinkToFit="1"/>
    </xf>
    <xf numFmtId="38" fontId="39" fillId="0" borderId="1" xfId="1" applyFont="1" applyBorder="1" applyAlignment="1">
      <alignment horizontal="center" vertical="center" shrinkToFit="1"/>
    </xf>
    <xf numFmtId="38" fontId="31" fillId="0" borderId="3" xfId="1" applyFont="1" applyBorder="1" applyAlignment="1">
      <alignment horizontal="left" vertical="center"/>
    </xf>
    <xf numFmtId="38" fontId="31" fillId="0" borderId="38" xfId="1" applyFont="1" applyBorder="1" applyAlignment="1">
      <alignment horizontal="left" vertical="center"/>
    </xf>
    <xf numFmtId="38" fontId="31" fillId="0" borderId="1" xfId="1" applyFont="1" applyBorder="1" applyAlignment="1">
      <alignment horizontal="left" vertical="center"/>
    </xf>
    <xf numFmtId="38" fontId="31" fillId="0" borderId="16" xfId="1" applyFont="1" applyBorder="1" applyAlignment="1">
      <alignment horizontal="left" vertical="center"/>
    </xf>
    <xf numFmtId="0" fontId="38" fillId="0" borderId="99" xfId="0" applyFont="1" applyBorder="1" applyAlignment="1">
      <alignment vertical="center"/>
    </xf>
    <xf numFmtId="0" fontId="0" fillId="0" borderId="99" xfId="0" applyBorder="1" applyAlignment="1">
      <alignment vertical="center"/>
    </xf>
    <xf numFmtId="0" fontId="38" fillId="0" borderId="93" xfId="0" applyFont="1" applyBorder="1" applyAlignment="1">
      <alignment vertical="center"/>
    </xf>
    <xf numFmtId="0" fontId="2" fillId="0" borderId="36" xfId="0" applyFont="1" applyBorder="1" applyAlignment="1">
      <alignment horizontal="center" vertical="center"/>
    </xf>
    <xf numFmtId="0" fontId="2" fillId="0" borderId="36" xfId="0" applyFont="1" applyBorder="1" applyAlignment="1">
      <alignment horizontal="center" vertical="center" shrinkToFit="1"/>
    </xf>
    <xf numFmtId="0" fontId="2" fillId="0" borderId="0" xfId="0" applyFont="1" applyBorder="1" applyAlignment="1">
      <alignment horizontal="center" vertical="center" shrinkToFit="1"/>
    </xf>
    <xf numFmtId="0" fontId="2" fillId="0" borderId="33" xfId="0" applyFont="1" applyBorder="1" applyAlignment="1">
      <alignment horizontal="center" vertical="center" shrinkToFit="1"/>
    </xf>
    <xf numFmtId="0" fontId="2" fillId="0" borderId="24" xfId="0" applyFont="1" applyBorder="1" applyAlignment="1">
      <alignment horizontal="center" vertical="center"/>
    </xf>
    <xf numFmtId="0" fontId="2" fillId="0" borderId="3" xfId="0" applyFont="1" applyBorder="1" applyAlignment="1">
      <alignment horizontal="center" vertical="center"/>
    </xf>
    <xf numFmtId="0" fontId="2" fillId="0" borderId="38" xfId="0" applyFont="1" applyBorder="1" applyAlignment="1">
      <alignment horizontal="center" vertical="center"/>
    </xf>
    <xf numFmtId="0" fontId="2" fillId="0" borderId="25" xfId="0" applyFont="1" applyBorder="1" applyAlignment="1">
      <alignment horizontal="center" vertical="center"/>
    </xf>
    <xf numFmtId="0" fontId="2" fillId="0" borderId="94" xfId="0" applyFont="1" applyBorder="1" applyAlignment="1">
      <alignment horizontal="center" vertical="center"/>
    </xf>
    <xf numFmtId="0" fontId="2" fillId="0" borderId="93" xfId="0" applyFont="1" applyBorder="1" applyAlignment="1">
      <alignment horizontal="center" vertical="center"/>
    </xf>
    <xf numFmtId="0" fontId="2" fillId="0" borderId="95" xfId="0" applyFont="1" applyBorder="1" applyAlignment="1">
      <alignment horizontal="center" vertical="center"/>
    </xf>
    <xf numFmtId="0" fontId="2" fillId="0" borderId="96" xfId="0" applyFont="1" applyBorder="1" applyAlignment="1">
      <alignment horizontal="center" vertical="center"/>
    </xf>
    <xf numFmtId="0" fontId="2" fillId="0" borderId="97" xfId="0" applyFont="1" applyBorder="1" applyAlignment="1">
      <alignment horizontal="center" vertical="center"/>
    </xf>
    <xf numFmtId="0" fontId="2" fillId="0" borderId="98" xfId="0" applyFont="1" applyBorder="1" applyAlignment="1">
      <alignment horizontal="center" vertical="center"/>
    </xf>
    <xf numFmtId="0" fontId="38" fillId="0" borderId="93" xfId="0" applyFont="1" applyBorder="1" applyAlignment="1">
      <alignment horizontal="left" vertical="center" shrinkToFit="1"/>
    </xf>
    <xf numFmtId="0" fontId="0" fillId="0" borderId="93" xfId="0" applyBorder="1" applyAlignment="1">
      <alignment vertical="center" shrinkToFit="1"/>
    </xf>
    <xf numFmtId="0" fontId="0" fillId="0" borderId="7" xfId="0" applyBorder="1" applyAlignment="1">
      <alignment horizontal="left" vertical="center"/>
    </xf>
    <xf numFmtId="0" fontId="0" fillId="0" borderId="32" xfId="0" applyBorder="1" applyAlignment="1">
      <alignment horizontal="left" vertical="center"/>
    </xf>
    <xf numFmtId="0" fontId="8" fillId="3" borderId="45" xfId="3" applyFont="1" applyFill="1" applyBorder="1" applyAlignment="1">
      <alignment horizontal="center" vertical="center" shrinkToFit="1"/>
    </xf>
    <xf numFmtId="0" fontId="8" fillId="3" borderId="46" xfId="3" applyFont="1" applyFill="1" applyBorder="1" applyAlignment="1">
      <alignment horizontal="center" vertical="center" shrinkToFit="1"/>
    </xf>
    <xf numFmtId="0" fontId="8" fillId="0" borderId="19" xfId="3" applyFont="1" applyBorder="1" applyAlignment="1">
      <alignment horizontal="center" vertical="center"/>
    </xf>
    <xf numFmtId="0" fontId="11" fillId="0" borderId="19" xfId="3" applyFont="1" applyBorder="1" applyAlignment="1">
      <alignment horizontal="center" vertical="center" shrinkToFit="1"/>
    </xf>
    <xf numFmtId="0" fontId="11" fillId="3" borderId="43" xfId="3" applyFont="1" applyFill="1" applyBorder="1" applyAlignment="1">
      <alignment horizontal="center" vertical="center"/>
    </xf>
    <xf numFmtId="0" fontId="11" fillId="3" borderId="44" xfId="3" applyFont="1" applyFill="1" applyBorder="1" applyAlignment="1">
      <alignment horizontal="center" vertical="center"/>
    </xf>
    <xf numFmtId="0" fontId="11" fillId="0" borderId="21" xfId="3" applyFont="1" applyBorder="1" applyAlignment="1">
      <alignment horizontal="center" vertical="center" shrinkToFit="1"/>
    </xf>
    <xf numFmtId="0" fontId="11" fillId="0" borderId="17" xfId="3" applyFont="1" applyBorder="1" applyAlignment="1">
      <alignment horizontal="center" vertical="center" shrinkToFit="1"/>
    </xf>
    <xf numFmtId="0" fontId="8" fillId="0" borderId="77" xfId="3" applyFont="1" applyBorder="1" applyAlignment="1">
      <alignment vertical="center" shrinkToFit="1"/>
    </xf>
    <xf numFmtId="0" fontId="8" fillId="0" borderId="64" xfId="3" applyFont="1" applyBorder="1" applyAlignment="1">
      <alignment vertical="center" shrinkToFit="1"/>
    </xf>
    <xf numFmtId="0" fontId="8" fillId="0" borderId="78" xfId="3" applyFont="1" applyBorder="1" applyAlignment="1">
      <alignment vertical="center" shrinkToFit="1"/>
    </xf>
    <xf numFmtId="0" fontId="8" fillId="0" borderId="83" xfId="3" applyFont="1" applyBorder="1" applyAlignment="1">
      <alignment vertical="center" shrinkToFit="1"/>
    </xf>
  </cellXfs>
  <cellStyles count="5">
    <cellStyle name="パーセント" xfId="2" builtinId="5"/>
    <cellStyle name="桁区切り" xfId="1" builtinId="6"/>
    <cellStyle name="桁区切り 2" xfId="4" xr:uid="{C812CC3E-EE27-435D-9BD9-9EE9C6C952B9}"/>
    <cellStyle name="標準" xfId="0" builtinId="0"/>
    <cellStyle name="標準 2" xfId="3" xr:uid="{247E5C7E-75DE-42DF-B357-0D185A0EA722}"/>
  </cellStyles>
  <dxfs count="0"/>
  <tableStyles count="0" defaultTableStyle="TableStyleMedium2" defaultPivotStyle="PivotStyleLight16"/>
  <colors>
    <mruColors>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ctrlProps/ctrlProp1.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xdr:twoCellAnchor>
    <xdr:from>
      <xdr:col>4</xdr:col>
      <xdr:colOff>38100</xdr:colOff>
      <xdr:row>1</xdr:row>
      <xdr:rowOff>0</xdr:rowOff>
    </xdr:from>
    <xdr:to>
      <xdr:col>11</xdr:col>
      <xdr:colOff>0</xdr:colOff>
      <xdr:row>9</xdr:row>
      <xdr:rowOff>38100</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0877550" y="238125"/>
          <a:ext cx="4076700" cy="17049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入力手順</a:t>
          </a:r>
          <a:endParaRPr kumimoji="1" lang="en-US" altLang="ja-JP" sz="1200"/>
        </a:p>
        <a:p>
          <a:r>
            <a:rPr kumimoji="1" lang="ja-JP" altLang="en-US" sz="1200"/>
            <a:t>黄色のシートを印刷して提出してください。</a:t>
          </a:r>
          <a:endParaRPr kumimoji="1" lang="en-US" altLang="ja-JP" sz="1200"/>
        </a:p>
        <a:p>
          <a:r>
            <a:rPr kumimoji="1" lang="ja-JP" altLang="en-US" sz="1200"/>
            <a:t>手順</a:t>
          </a:r>
          <a:endParaRPr kumimoji="1" lang="en-US" altLang="ja-JP" sz="1200"/>
        </a:p>
        <a:p>
          <a:r>
            <a:rPr kumimoji="1" lang="ja-JP" altLang="en-US" sz="1200"/>
            <a:t>①申請者情報を入力</a:t>
          </a:r>
          <a:endParaRPr kumimoji="1" lang="en-US" altLang="ja-JP" sz="1200"/>
        </a:p>
        <a:p>
          <a:r>
            <a:rPr kumimoji="1" lang="ja-JP" altLang="en-US" sz="1200"/>
            <a:t>②見積書を入力</a:t>
          </a:r>
          <a:endParaRPr kumimoji="1" lang="en-US" altLang="ja-JP" sz="1200"/>
        </a:p>
        <a:p>
          <a:r>
            <a:rPr kumimoji="1" lang="ja-JP" altLang="en-US" sz="1200"/>
            <a:t>③それ以外の必要な事項を入力</a:t>
          </a:r>
          <a:endParaRPr kumimoji="1" lang="en-US" altLang="ja-JP" sz="1200"/>
        </a:p>
      </xdr:txBody>
    </xdr:sp>
    <xdr:clientData/>
  </xdr:twoCellAnchor>
  <xdr:twoCellAnchor>
    <xdr:from>
      <xdr:col>3</xdr:col>
      <xdr:colOff>66675</xdr:colOff>
      <xdr:row>20</xdr:row>
      <xdr:rowOff>47625</xdr:rowOff>
    </xdr:from>
    <xdr:to>
      <xdr:col>3</xdr:col>
      <xdr:colOff>1552575</xdr:colOff>
      <xdr:row>33</xdr:row>
      <xdr:rowOff>190500</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4486275" y="4572000"/>
          <a:ext cx="1485900" cy="3238500"/>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自動計算</a:t>
          </a:r>
          <a:endParaRPr kumimoji="1" lang="en-US" altLang="ja-JP" sz="1100"/>
        </a:p>
        <a:p>
          <a:pPr algn="ctr"/>
          <a:r>
            <a:rPr kumimoji="1" lang="ja-JP" altLang="en-US" sz="1100"/>
            <a:t>入力不用</a:t>
          </a:r>
          <a:endParaRPr kumimoji="1" lang="en-US" altLang="ja-JP" sz="1100"/>
        </a:p>
      </xdr:txBody>
    </xdr:sp>
    <xdr:clientData/>
  </xdr:twoCellAnchor>
  <xdr:twoCellAnchor>
    <xdr:from>
      <xdr:col>4</xdr:col>
      <xdr:colOff>57150</xdr:colOff>
      <xdr:row>36</xdr:row>
      <xdr:rowOff>228600</xdr:rowOff>
    </xdr:from>
    <xdr:to>
      <xdr:col>8</xdr:col>
      <xdr:colOff>152400</xdr:colOff>
      <xdr:row>38</xdr:row>
      <xdr:rowOff>104775</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10010775" y="8562975"/>
          <a:ext cx="2838450" cy="352425"/>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100"/>
            <a:t>W</a:t>
          </a:r>
          <a:r>
            <a:rPr kumimoji="1" lang="ja-JP" altLang="en-US" sz="1100"/>
            <a:t>単位です。ご注意ください。</a:t>
          </a:r>
          <a:endParaRPr kumimoji="1" lang="en-US" altLang="ja-JP" sz="1100"/>
        </a:p>
      </xdr:txBody>
    </xdr:sp>
    <xdr:clientData/>
  </xdr:twoCellAnchor>
  <xdr:twoCellAnchor>
    <xdr:from>
      <xdr:col>4</xdr:col>
      <xdr:colOff>66674</xdr:colOff>
      <xdr:row>47</xdr:row>
      <xdr:rowOff>238124</xdr:rowOff>
    </xdr:from>
    <xdr:to>
      <xdr:col>8</xdr:col>
      <xdr:colOff>161925</xdr:colOff>
      <xdr:row>49</xdr:row>
      <xdr:rowOff>9525</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10020299" y="11191874"/>
          <a:ext cx="2838451" cy="247651"/>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自動計算入力不用</a:t>
          </a:r>
          <a:endParaRPr kumimoji="1" lang="en-US" altLang="ja-JP" sz="1100"/>
        </a:p>
      </xdr:txBody>
    </xdr:sp>
    <xdr:clientData/>
  </xdr:twoCellAnchor>
  <xdr:twoCellAnchor>
    <xdr:from>
      <xdr:col>4</xdr:col>
      <xdr:colOff>66674</xdr:colOff>
      <xdr:row>56</xdr:row>
      <xdr:rowOff>28574</xdr:rowOff>
    </xdr:from>
    <xdr:to>
      <xdr:col>8</xdr:col>
      <xdr:colOff>161925</xdr:colOff>
      <xdr:row>58</xdr:row>
      <xdr:rowOff>9525</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10801349" y="13125449"/>
          <a:ext cx="2838451" cy="457201"/>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100"/>
            <a:t>JET</a:t>
          </a:r>
          <a:r>
            <a:rPr kumimoji="1" lang="ja-JP" altLang="en-US" sz="1100"/>
            <a:t>認証じゃない場合に記入</a:t>
          </a:r>
          <a:endParaRPr kumimoji="1" lang="en-US" altLang="ja-JP" sz="1100"/>
        </a:p>
      </xdr:txBody>
    </xdr:sp>
    <xdr:clientData/>
  </xdr:twoCellAnchor>
  <xdr:twoCellAnchor>
    <xdr:from>
      <xdr:col>4</xdr:col>
      <xdr:colOff>47624</xdr:colOff>
      <xdr:row>50</xdr:row>
      <xdr:rowOff>19049</xdr:rowOff>
    </xdr:from>
    <xdr:to>
      <xdr:col>8</xdr:col>
      <xdr:colOff>142875</xdr:colOff>
      <xdr:row>52</xdr:row>
      <xdr:rowOff>0</xdr:rowOff>
    </xdr:to>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10782299" y="11687174"/>
          <a:ext cx="2152651" cy="457201"/>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100"/>
            <a:t>JET</a:t>
          </a:r>
          <a:r>
            <a:rPr kumimoji="1" lang="ja-JP" altLang="en-US" sz="1100"/>
            <a:t>認証じゃない場合に記入</a:t>
          </a:r>
          <a:endParaRPr kumimoji="1" lang="en-US" altLang="ja-JP" sz="1100"/>
        </a:p>
      </xdr:txBody>
    </xdr:sp>
    <xdr:clientData/>
  </xdr:twoCellAnchor>
  <mc:AlternateContent xmlns:mc="http://schemas.openxmlformats.org/markup-compatibility/2006">
    <mc:Choice xmlns:a14="http://schemas.microsoft.com/office/drawing/2010/main" Requires="a14">
      <xdr:twoCellAnchor>
        <xdr:from>
          <xdr:col>4</xdr:col>
          <xdr:colOff>114300</xdr:colOff>
          <xdr:row>10</xdr:row>
          <xdr:rowOff>95250</xdr:rowOff>
        </xdr:from>
        <xdr:to>
          <xdr:col>8</xdr:col>
          <xdr:colOff>561975</xdr:colOff>
          <xdr:row>12</xdr:row>
          <xdr:rowOff>0</xdr:rowOff>
        </xdr:to>
        <xdr:sp macro="" textlink="">
          <xdr:nvSpPr>
            <xdr:cNvPr id="1028" name="Button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w="9525">
              <a:miter lim="800000"/>
              <a:headEnd/>
              <a:tailEnd/>
            </a:ln>
          </xdr:spPr>
          <xdr:txBody>
            <a:bodyPr vertOverflow="clip" wrap="square" lIns="27432" tIns="41148" rIns="27432" bIns="41148" anchor="ctr" upright="1"/>
            <a:lstStyle/>
            <a:p>
              <a:pPr algn="ctr" rtl="0">
                <a:defRPr sz="1000"/>
              </a:pPr>
              <a:r>
                <a:rPr lang="ja-JP" altLang="en-US" sz="1100" b="0" i="0" u="none" strike="noStrike" baseline="0">
                  <a:solidFill>
                    <a:srgbClr val="000000"/>
                  </a:solidFill>
                  <a:latin typeface="游ゴシック"/>
                  <a:ea typeface="游ゴシック"/>
                </a:rPr>
                <a:t>全種類印刷</a:t>
              </a:r>
            </a:p>
          </xdr:txBody>
        </xdr:sp>
        <xdr:clientData fPrintsWithSheet="0"/>
      </xdr:twoCellAnchor>
    </mc:Choice>
    <mc:Fallback/>
  </mc:AlternateContent>
  <xdr:twoCellAnchor>
    <xdr:from>
      <xdr:col>4</xdr:col>
      <xdr:colOff>57150</xdr:colOff>
      <xdr:row>19</xdr:row>
      <xdr:rowOff>27217</xdr:rowOff>
    </xdr:from>
    <xdr:to>
      <xdr:col>9</xdr:col>
      <xdr:colOff>9525</xdr:colOff>
      <xdr:row>33</xdr:row>
      <xdr:rowOff>176893</xdr:rowOff>
    </xdr:to>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10902043" y="4435931"/>
          <a:ext cx="2673803" cy="35786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申請に必要なシート</a:t>
          </a:r>
          <a:endParaRPr kumimoji="1" lang="en-US" altLang="ja-JP" sz="1200"/>
        </a:p>
        <a:p>
          <a:r>
            <a:rPr kumimoji="1" lang="en-US" altLang="ja-JP" sz="1200"/>
            <a:t>【</a:t>
          </a:r>
          <a:r>
            <a:rPr kumimoji="1" lang="ja-JP" altLang="en-US" sz="1200"/>
            <a:t>共通</a:t>
          </a:r>
          <a:r>
            <a:rPr kumimoji="1" lang="en-US" altLang="ja-JP" sz="1200"/>
            <a:t>】</a:t>
          </a:r>
        </a:p>
        <a:p>
          <a:r>
            <a:rPr kumimoji="1" lang="ja-JP" altLang="en-US" sz="1200"/>
            <a:t>・申請書</a:t>
          </a:r>
          <a:endParaRPr kumimoji="1" lang="en-US" altLang="ja-JP" sz="1200"/>
        </a:p>
        <a:p>
          <a:r>
            <a:rPr kumimoji="1" lang="ja-JP" altLang="en-US" sz="1200"/>
            <a:t>・見積書</a:t>
          </a:r>
          <a:endParaRPr kumimoji="1" lang="en-US" altLang="ja-JP" sz="1200"/>
        </a:p>
        <a:p>
          <a:r>
            <a:rPr kumimoji="1" lang="en-US" altLang="ja-JP" sz="1200"/>
            <a:t>【</a:t>
          </a:r>
          <a:r>
            <a:rPr kumimoji="1" lang="ja-JP" altLang="en-US" sz="1200"/>
            <a:t>太陽光</a:t>
          </a:r>
          <a:r>
            <a:rPr kumimoji="1" lang="en-US" altLang="ja-JP" sz="1200"/>
            <a:t>】</a:t>
          </a:r>
        </a:p>
        <a:p>
          <a:r>
            <a:rPr kumimoji="1" lang="ja-JP" altLang="en-US" sz="1200"/>
            <a:t>・誓約書</a:t>
          </a:r>
          <a:endParaRPr kumimoji="1" lang="en-US" altLang="ja-JP" sz="1200"/>
        </a:p>
        <a:p>
          <a:r>
            <a:rPr kumimoji="1" lang="ja-JP" altLang="en-US" sz="1200"/>
            <a:t>・</a:t>
          </a:r>
          <a:r>
            <a:rPr kumimoji="1" lang="en-US" altLang="ja-JP" sz="1200"/>
            <a:t>PV</a:t>
          </a:r>
          <a:r>
            <a:rPr kumimoji="1" lang="ja-JP" altLang="en-US" sz="1200"/>
            <a:t>・蓄電池・エネマネ設置契約書</a:t>
          </a:r>
          <a:endParaRPr kumimoji="1" lang="en-US" altLang="ja-JP" sz="1200"/>
        </a:p>
        <a:p>
          <a:r>
            <a:rPr kumimoji="1" lang="ja-JP" altLang="en-US" sz="1200"/>
            <a:t>・自家消費率計算シート</a:t>
          </a:r>
          <a:endParaRPr kumimoji="1" lang="en-US" altLang="ja-JP" sz="1200"/>
        </a:p>
        <a:p>
          <a:r>
            <a:rPr kumimoji="1" lang="en-US" altLang="ja-JP" sz="1200"/>
            <a:t>【</a:t>
          </a:r>
          <a:r>
            <a:rPr kumimoji="1" lang="ja-JP" altLang="en-US" sz="1200"/>
            <a:t>蓄電池</a:t>
          </a:r>
          <a:r>
            <a:rPr kumimoji="1" lang="en-US" altLang="ja-JP" sz="1200"/>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・誓約書</a:t>
          </a:r>
          <a:endParaRPr lang="ja-JP" altLang="ja-JP" sz="1200">
            <a:effectLst/>
          </a:endParaRPr>
        </a:p>
        <a:p>
          <a:r>
            <a:rPr kumimoji="1" lang="ja-JP" altLang="en-US" sz="1200"/>
            <a:t>・</a:t>
          </a:r>
          <a:r>
            <a:rPr kumimoji="1" lang="en-US" altLang="ja-JP" sz="1100">
              <a:solidFill>
                <a:schemeClr val="dk1"/>
              </a:solidFill>
              <a:effectLst/>
              <a:latin typeface="+mn-lt"/>
              <a:ea typeface="+mn-ea"/>
              <a:cs typeface="+mn-cs"/>
            </a:rPr>
            <a:t>PV</a:t>
          </a:r>
          <a:r>
            <a:rPr kumimoji="1" lang="ja-JP" altLang="ja-JP" sz="1100">
              <a:solidFill>
                <a:schemeClr val="dk1"/>
              </a:solidFill>
              <a:effectLst/>
              <a:latin typeface="+mn-lt"/>
              <a:ea typeface="+mn-ea"/>
              <a:cs typeface="+mn-cs"/>
            </a:rPr>
            <a:t>・蓄電池・エネマネ設置契約書</a:t>
          </a:r>
          <a:endParaRPr kumimoji="1" lang="en-US" altLang="ja-JP" sz="1100">
            <a:solidFill>
              <a:schemeClr val="dk1"/>
            </a:solidFill>
            <a:effectLst/>
            <a:latin typeface="+mn-lt"/>
            <a:ea typeface="+mn-ea"/>
            <a:cs typeface="+mn-cs"/>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空調</a:t>
          </a:r>
          <a:r>
            <a:rPr kumimoji="1" lang="en-US" altLang="ja-JP" sz="1100">
              <a:solidFill>
                <a:schemeClr val="dk1"/>
              </a:solidFill>
              <a:effectLst/>
              <a:latin typeface="+mn-lt"/>
              <a:ea typeface="+mn-ea"/>
              <a:cs typeface="+mn-cs"/>
            </a:rPr>
            <a:t>】</a:t>
          </a:r>
          <a:endParaRPr lang="ja-JP" altLang="ja-JP" sz="1200">
            <a:effectLst/>
          </a:endParaRPr>
        </a:p>
        <a:p>
          <a:r>
            <a:rPr kumimoji="1" lang="ja-JP" altLang="ja-JP" sz="1100">
              <a:solidFill>
                <a:schemeClr val="dk1"/>
              </a:solidFill>
              <a:effectLst/>
              <a:latin typeface="+mn-lt"/>
              <a:ea typeface="+mn-ea"/>
              <a:cs typeface="+mn-cs"/>
            </a:rPr>
            <a:t>・誓約書</a:t>
          </a:r>
          <a:endParaRPr lang="ja-JP" altLang="ja-JP" sz="1200">
            <a:effectLst/>
          </a:endParaRPr>
        </a:p>
        <a:p>
          <a:r>
            <a:rPr kumimoji="1" lang="ja-JP" altLang="ja-JP" sz="1100">
              <a:solidFill>
                <a:schemeClr val="dk1"/>
              </a:solidFill>
              <a:effectLst/>
              <a:latin typeface="+mn-lt"/>
              <a:ea typeface="+mn-ea"/>
              <a:cs typeface="+mn-cs"/>
            </a:rPr>
            <a:t>・省エネ効果計算書</a:t>
          </a:r>
          <a:endParaRPr lang="ja-JP" altLang="ja-JP" sz="1200">
            <a:effectLst/>
          </a:endParaRPr>
        </a:p>
        <a:p>
          <a:endParaRPr kumimoji="1" lang="en-US" altLang="ja-JP" sz="12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9525</xdr:colOff>
      <xdr:row>33</xdr:row>
      <xdr:rowOff>0</xdr:rowOff>
    </xdr:from>
    <xdr:to>
      <xdr:col>12</xdr:col>
      <xdr:colOff>74690</xdr:colOff>
      <xdr:row>34</xdr:row>
      <xdr:rowOff>60902</xdr:rowOff>
    </xdr:to>
    <xdr:sp macro="" textlink="">
      <xdr:nvSpPr>
        <xdr:cNvPr id="4" name="楕円 3">
          <a:extLst>
            <a:ext uri="{FF2B5EF4-FFF2-40B4-BE49-F238E27FC236}">
              <a16:creationId xmlns:a16="http://schemas.microsoft.com/office/drawing/2014/main" id="{00000000-0008-0000-0D00-000004000000}"/>
            </a:ext>
          </a:extLst>
        </xdr:cNvPr>
        <xdr:cNvSpPr/>
      </xdr:nvSpPr>
      <xdr:spPr>
        <a:xfrm>
          <a:off x="2390775" y="7515225"/>
          <a:ext cx="541415" cy="299027"/>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2.vml"/></Relationships>
</file>

<file path=xl/worksheets/_rels/sheet19.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3.vml"/></Relationships>
</file>

<file path=xl/worksheets/_rels/sheet20.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4.vml"/><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78AED4-08A0-4D87-A239-82855A1846F5}">
  <sheetPr codeName="Sheet1">
    <tabColor rgb="FFFF0000"/>
  </sheetPr>
  <dimension ref="A1:F99"/>
  <sheetViews>
    <sheetView tabSelected="1" view="pageBreakPreview" zoomScale="70" zoomScaleNormal="100" zoomScaleSheetLayoutView="70" workbookViewId="0">
      <selection sqref="A1:D1"/>
    </sheetView>
  </sheetViews>
  <sheetFormatPr defaultRowHeight="18.75"/>
  <cols>
    <col min="2" max="2" width="11.875" style="184" customWidth="1"/>
    <col min="3" max="3" width="48.75" customWidth="1"/>
    <col min="4" max="4" width="72.625" customWidth="1"/>
    <col min="6" max="6" width="9" hidden="1" customWidth="1"/>
  </cols>
  <sheetData>
    <row r="1" spans="1:6" ht="30" customHeight="1">
      <c r="A1" s="271" t="s">
        <v>293</v>
      </c>
      <c r="B1" s="271"/>
      <c r="C1" s="271"/>
      <c r="D1" s="271"/>
    </row>
    <row r="2" spans="1:6" ht="18.75" customHeight="1">
      <c r="A2" s="280" t="s">
        <v>217</v>
      </c>
      <c r="B2" s="290" t="s">
        <v>241</v>
      </c>
      <c r="C2" s="182" t="s">
        <v>0</v>
      </c>
      <c r="D2" s="187"/>
    </row>
    <row r="3" spans="1:6">
      <c r="A3" s="281"/>
      <c r="B3" s="291"/>
      <c r="C3" s="182" t="s">
        <v>2</v>
      </c>
      <c r="D3" s="188"/>
    </row>
    <row r="4" spans="1:6">
      <c r="A4" s="281"/>
      <c r="B4" s="291"/>
      <c r="C4" s="182" t="s">
        <v>320</v>
      </c>
      <c r="D4" s="188"/>
    </row>
    <row r="5" spans="1:6">
      <c r="A5" s="281"/>
      <c r="B5" s="291"/>
      <c r="C5" s="182" t="s">
        <v>351</v>
      </c>
      <c r="D5" s="188"/>
    </row>
    <row r="6" spans="1:6">
      <c r="A6" s="281"/>
      <c r="B6" s="291"/>
      <c r="C6" s="182" t="s">
        <v>350</v>
      </c>
      <c r="D6" s="188"/>
    </row>
    <row r="7" spans="1:6">
      <c r="A7" s="281"/>
      <c r="B7" s="291"/>
      <c r="C7" s="182" t="s">
        <v>337</v>
      </c>
      <c r="D7" s="188"/>
    </row>
    <row r="8" spans="1:6">
      <c r="A8" s="281"/>
      <c r="B8" s="291"/>
      <c r="C8" s="182" t="s">
        <v>336</v>
      </c>
      <c r="D8" s="188"/>
    </row>
    <row r="9" spans="1:6">
      <c r="A9" s="281"/>
      <c r="B9" s="292"/>
      <c r="C9" s="182" t="s">
        <v>4</v>
      </c>
      <c r="D9" s="188"/>
    </row>
    <row r="10" spans="1:6">
      <c r="A10" s="281"/>
      <c r="B10" s="258"/>
      <c r="C10" s="190"/>
      <c r="D10" s="190"/>
    </row>
    <row r="11" spans="1:6">
      <c r="A11" s="281"/>
      <c r="B11" s="280" t="s">
        <v>343</v>
      </c>
      <c r="C11" s="182" t="s">
        <v>11</v>
      </c>
      <c r="D11" s="188" t="s">
        <v>14</v>
      </c>
      <c r="F11" t="s">
        <v>15</v>
      </c>
    </row>
    <row r="12" spans="1:6">
      <c r="A12" s="281"/>
      <c r="B12" s="293"/>
      <c r="C12" s="182" t="s">
        <v>12</v>
      </c>
      <c r="D12" s="188" t="s">
        <v>14</v>
      </c>
      <c r="F12" t="s">
        <v>5</v>
      </c>
    </row>
    <row r="13" spans="1:6">
      <c r="A13" s="281"/>
      <c r="B13" s="293"/>
      <c r="C13" s="182" t="s">
        <v>13</v>
      </c>
      <c r="D13" s="188" t="s">
        <v>14</v>
      </c>
      <c r="F13" t="s">
        <v>6</v>
      </c>
    </row>
    <row r="14" spans="1:6">
      <c r="A14" s="281"/>
      <c r="B14" s="259"/>
      <c r="C14" s="190"/>
      <c r="D14" s="190" t="s">
        <v>14</v>
      </c>
      <c r="F14" t="s">
        <v>7</v>
      </c>
    </row>
    <row r="15" spans="1:6">
      <c r="A15" s="281"/>
      <c r="B15" s="259"/>
      <c r="C15" s="190"/>
      <c r="D15" s="190" t="s">
        <v>15</v>
      </c>
      <c r="F15" t="s">
        <v>8</v>
      </c>
    </row>
    <row r="16" spans="1:6">
      <c r="A16" s="281"/>
      <c r="B16" s="259"/>
      <c r="C16" s="190"/>
      <c r="D16" s="190" t="s">
        <v>15</v>
      </c>
      <c r="F16" t="s">
        <v>9</v>
      </c>
    </row>
    <row r="17" spans="1:6">
      <c r="A17" s="281"/>
      <c r="B17" s="258"/>
      <c r="C17" s="190"/>
      <c r="D17" s="190"/>
      <c r="F17" t="s">
        <v>10</v>
      </c>
    </row>
    <row r="18" spans="1:6">
      <c r="A18" s="281"/>
      <c r="B18" s="280" t="s">
        <v>16</v>
      </c>
      <c r="C18" s="182" t="s">
        <v>17</v>
      </c>
      <c r="D18" s="189"/>
    </row>
    <row r="19" spans="1:6">
      <c r="A19" s="281"/>
      <c r="B19" s="282"/>
      <c r="C19" s="182" t="s">
        <v>18</v>
      </c>
      <c r="D19" s="189"/>
    </row>
    <row r="20" spans="1:6">
      <c r="A20" s="281"/>
      <c r="B20" s="258"/>
      <c r="C20" s="190"/>
      <c r="D20" s="190"/>
    </row>
    <row r="21" spans="1:6">
      <c r="A21" s="281"/>
      <c r="B21" s="278" t="s">
        <v>33</v>
      </c>
      <c r="C21" s="182" t="s">
        <v>31</v>
      </c>
      <c r="D21" s="185">
        <f>'見積書（太陽光）'!G22</f>
        <v>0</v>
      </c>
    </row>
    <row r="22" spans="1:6">
      <c r="A22" s="281"/>
      <c r="B22" s="278"/>
      <c r="C22" s="182" t="s">
        <v>32</v>
      </c>
      <c r="D22" s="186" t="str">
        <f>TEXT(ROUNDDOWN(申請内容入力シート!D21*2/3,-3),"#,##0")</f>
        <v>0</v>
      </c>
    </row>
    <row r="23" spans="1:6">
      <c r="A23" s="281"/>
      <c r="B23" s="278" t="s">
        <v>34</v>
      </c>
      <c r="C23" s="182" t="s">
        <v>31</v>
      </c>
      <c r="D23" s="185">
        <f>'見積書（蓄電池）'!G22</f>
        <v>0</v>
      </c>
    </row>
    <row r="24" spans="1:6">
      <c r="A24" s="281"/>
      <c r="B24" s="278"/>
      <c r="C24" s="182" t="s">
        <v>32</v>
      </c>
      <c r="D24" s="186" t="str">
        <f>TEXT(ROUNDDOWN(申請内容入力シート!D23*2/3,-3),"#,##0")</f>
        <v>0</v>
      </c>
    </row>
    <row r="25" spans="1:6">
      <c r="A25" s="281"/>
      <c r="B25" s="288" t="s">
        <v>242</v>
      </c>
      <c r="C25" s="190" t="s">
        <v>31</v>
      </c>
      <c r="D25" s="185"/>
    </row>
    <row r="26" spans="1:6">
      <c r="A26" s="281"/>
      <c r="B26" s="289"/>
      <c r="C26" s="190" t="s">
        <v>32</v>
      </c>
      <c r="D26" s="186"/>
    </row>
    <row r="27" spans="1:6">
      <c r="A27" s="281"/>
      <c r="B27" s="288" t="s">
        <v>240</v>
      </c>
      <c r="C27" s="190" t="s">
        <v>31</v>
      </c>
      <c r="D27" s="185"/>
    </row>
    <row r="28" spans="1:6">
      <c r="A28" s="281"/>
      <c r="B28" s="289"/>
      <c r="C28" s="190" t="s">
        <v>32</v>
      </c>
      <c r="D28" s="186"/>
    </row>
    <row r="29" spans="1:6">
      <c r="A29" s="281"/>
      <c r="B29" s="280" t="s">
        <v>35</v>
      </c>
      <c r="C29" s="182" t="s">
        <v>31</v>
      </c>
      <c r="D29" s="185">
        <f>'見積書（空調機器）'!G25</f>
        <v>0</v>
      </c>
    </row>
    <row r="30" spans="1:6">
      <c r="A30" s="281"/>
      <c r="B30" s="282"/>
      <c r="C30" s="182" t="s">
        <v>32</v>
      </c>
      <c r="D30" s="186" t="str">
        <f>TEXT(ROUNDDOWN(申請内容入力シート!D28*2/3,-3),"#,##0")</f>
        <v>0</v>
      </c>
    </row>
    <row r="31" spans="1:6">
      <c r="A31" s="281"/>
      <c r="B31" s="288" t="s">
        <v>36</v>
      </c>
      <c r="C31" s="190" t="s">
        <v>31</v>
      </c>
      <c r="D31" s="185"/>
    </row>
    <row r="32" spans="1:6">
      <c r="A32" s="281"/>
      <c r="B32" s="289"/>
      <c r="C32" s="190" t="s">
        <v>32</v>
      </c>
      <c r="D32" s="186"/>
    </row>
    <row r="33" spans="1:5">
      <c r="A33" s="281"/>
      <c r="B33" s="311" t="s">
        <v>39</v>
      </c>
      <c r="C33" s="312"/>
      <c r="D33" s="185">
        <f>D21+D23+D25+D27+D29+D31</f>
        <v>0</v>
      </c>
    </row>
    <row r="34" spans="1:5">
      <c r="A34" s="281"/>
      <c r="B34" s="311" t="s">
        <v>37</v>
      </c>
      <c r="C34" s="312"/>
      <c r="D34" s="185">
        <f>D22+D24+D26+D28+D30+D32</f>
        <v>0</v>
      </c>
    </row>
    <row r="35" spans="1:5">
      <c r="A35" s="282"/>
      <c r="B35" s="183" t="s">
        <v>215</v>
      </c>
      <c r="C35" s="182" t="s">
        <v>47</v>
      </c>
      <c r="D35" s="187"/>
      <c r="E35" t="s">
        <v>239</v>
      </c>
    </row>
    <row r="36" spans="1:5">
      <c r="A36" s="279" t="s">
        <v>216</v>
      </c>
      <c r="B36" s="232"/>
      <c r="C36" s="233" t="s">
        <v>53</v>
      </c>
      <c r="D36" s="188"/>
    </row>
    <row r="37" spans="1:5">
      <c r="A37" s="279"/>
      <c r="B37" s="283" t="s">
        <v>57</v>
      </c>
      <c r="C37" s="233" t="s">
        <v>54</v>
      </c>
      <c r="D37" s="188"/>
    </row>
    <row r="38" spans="1:5">
      <c r="A38" s="279"/>
      <c r="B38" s="284"/>
      <c r="C38" s="233" t="s">
        <v>69</v>
      </c>
      <c r="D38" s="188"/>
    </row>
    <row r="39" spans="1:5">
      <c r="A39" s="279"/>
      <c r="B39" s="285"/>
      <c r="C39" s="233" t="s">
        <v>56</v>
      </c>
      <c r="D39" s="188"/>
    </row>
    <row r="40" spans="1:5">
      <c r="A40" s="279"/>
      <c r="B40" s="283" t="s">
        <v>58</v>
      </c>
      <c r="C40" s="233" t="s">
        <v>54</v>
      </c>
      <c r="D40" s="188"/>
    </row>
    <row r="41" spans="1:5">
      <c r="A41" s="279"/>
      <c r="B41" s="284"/>
      <c r="C41" s="233" t="s">
        <v>69</v>
      </c>
      <c r="D41" s="188"/>
    </row>
    <row r="42" spans="1:5">
      <c r="A42" s="279"/>
      <c r="B42" s="285"/>
      <c r="C42" s="233" t="s">
        <v>56</v>
      </c>
      <c r="D42" s="188"/>
    </row>
    <row r="43" spans="1:5">
      <c r="A43" s="279"/>
      <c r="B43" s="283" t="s">
        <v>59</v>
      </c>
      <c r="C43" s="233" t="s">
        <v>54</v>
      </c>
      <c r="D43" s="188"/>
    </row>
    <row r="44" spans="1:5">
      <c r="A44" s="279"/>
      <c r="B44" s="284"/>
      <c r="C44" s="233" t="s">
        <v>69</v>
      </c>
      <c r="D44" s="188"/>
    </row>
    <row r="45" spans="1:5">
      <c r="A45" s="279"/>
      <c r="B45" s="285"/>
      <c r="C45" s="233" t="s">
        <v>56</v>
      </c>
      <c r="D45" s="188"/>
    </row>
    <row r="46" spans="1:5">
      <c r="A46" s="279"/>
      <c r="B46" s="283" t="s">
        <v>60</v>
      </c>
      <c r="C46" s="233" t="s">
        <v>54</v>
      </c>
      <c r="D46" s="188"/>
    </row>
    <row r="47" spans="1:5">
      <c r="A47" s="279"/>
      <c r="B47" s="284"/>
      <c r="C47" s="233" t="s">
        <v>69</v>
      </c>
      <c r="D47" s="188"/>
    </row>
    <row r="48" spans="1:5">
      <c r="A48" s="279"/>
      <c r="B48" s="285"/>
      <c r="C48" s="233" t="s">
        <v>56</v>
      </c>
      <c r="D48" s="188"/>
    </row>
    <row r="49" spans="1:6">
      <c r="A49" s="279"/>
      <c r="B49" s="232"/>
      <c r="C49" s="233" t="s">
        <v>68</v>
      </c>
      <c r="D49" s="190">
        <f>D38*D39/1000+D41*D42/1000+D44*D45/1000+D47*D48/1000</f>
        <v>0</v>
      </c>
    </row>
    <row r="50" spans="1:6">
      <c r="A50" s="279"/>
      <c r="B50" s="283" t="s">
        <v>295</v>
      </c>
      <c r="C50" s="233" t="s">
        <v>72</v>
      </c>
      <c r="D50" s="188"/>
      <c r="F50" t="s">
        <v>236</v>
      </c>
    </row>
    <row r="51" spans="1:6">
      <c r="A51" s="279"/>
      <c r="B51" s="284"/>
      <c r="C51" s="233" t="s">
        <v>243</v>
      </c>
      <c r="D51" s="188"/>
      <c r="F51" t="s">
        <v>237</v>
      </c>
    </row>
    <row r="52" spans="1:6">
      <c r="A52" s="279"/>
      <c r="B52" s="285"/>
      <c r="C52" s="233" t="s">
        <v>73</v>
      </c>
      <c r="D52" s="188"/>
    </row>
    <row r="53" spans="1:6">
      <c r="A53" s="279"/>
      <c r="B53" s="279" t="s">
        <v>79</v>
      </c>
      <c r="C53" s="233" t="s">
        <v>53</v>
      </c>
      <c r="D53" s="188"/>
    </row>
    <row r="54" spans="1:6">
      <c r="A54" s="279"/>
      <c r="B54" s="279"/>
      <c r="C54" s="233" t="s">
        <v>54</v>
      </c>
      <c r="D54" s="188"/>
    </row>
    <row r="55" spans="1:6">
      <c r="A55" s="279"/>
      <c r="B55" s="279"/>
      <c r="C55" s="233" t="s">
        <v>296</v>
      </c>
      <c r="D55" s="188"/>
    </row>
    <row r="56" spans="1:6">
      <c r="A56" s="279"/>
      <c r="B56" s="279"/>
      <c r="C56" s="233" t="s">
        <v>72</v>
      </c>
      <c r="D56" s="188"/>
    </row>
    <row r="57" spans="1:6">
      <c r="A57" s="279"/>
      <c r="B57" s="279"/>
      <c r="C57" s="233" t="s">
        <v>243</v>
      </c>
      <c r="D57" s="188"/>
    </row>
    <row r="58" spans="1:6">
      <c r="A58" s="279"/>
      <c r="B58" s="279"/>
      <c r="C58" s="233" t="s">
        <v>73</v>
      </c>
      <c r="D58" s="188"/>
    </row>
    <row r="59" spans="1:6">
      <c r="A59" s="279"/>
      <c r="B59" s="307" t="s">
        <v>297</v>
      </c>
      <c r="C59" s="308"/>
      <c r="D59" s="191"/>
    </row>
    <row r="60" spans="1:6">
      <c r="A60" s="301" t="s">
        <v>221</v>
      </c>
      <c r="B60" s="302"/>
      <c r="C60" s="234" t="s">
        <v>53</v>
      </c>
      <c r="D60" s="188"/>
    </row>
    <row r="61" spans="1:6">
      <c r="A61" s="303"/>
      <c r="B61" s="304"/>
      <c r="C61" s="234" t="s">
        <v>222</v>
      </c>
      <c r="D61" s="188"/>
    </row>
    <row r="62" spans="1:6">
      <c r="A62" s="303"/>
      <c r="B62" s="304"/>
      <c r="C62" s="234" t="s">
        <v>298</v>
      </c>
      <c r="D62" s="188"/>
    </row>
    <row r="63" spans="1:6">
      <c r="A63" s="305"/>
      <c r="B63" s="306"/>
      <c r="C63" s="234" t="s">
        <v>299</v>
      </c>
      <c r="D63" s="188"/>
    </row>
    <row r="64" spans="1:6" ht="18.75" customHeight="1">
      <c r="A64" s="297" t="s">
        <v>245</v>
      </c>
      <c r="B64" s="298"/>
      <c r="C64" s="190" t="s">
        <v>53</v>
      </c>
      <c r="D64" s="190"/>
    </row>
    <row r="65" spans="1:5">
      <c r="A65" s="299"/>
      <c r="B65" s="300"/>
      <c r="C65" s="190" t="s">
        <v>222</v>
      </c>
      <c r="D65" s="190"/>
    </row>
    <row r="66" spans="1:5">
      <c r="A66" s="310" t="s">
        <v>360</v>
      </c>
      <c r="B66" s="309" t="s">
        <v>230</v>
      </c>
      <c r="C66" s="235" t="s">
        <v>224</v>
      </c>
      <c r="D66" s="188"/>
    </row>
    <row r="67" spans="1:5">
      <c r="A67" s="310"/>
      <c r="B67" s="309"/>
      <c r="C67" s="235" t="s">
        <v>225</v>
      </c>
      <c r="D67" s="188"/>
    </row>
    <row r="68" spans="1:5">
      <c r="A68" s="310"/>
      <c r="B68" s="309"/>
      <c r="C68" s="235" t="s">
        <v>226</v>
      </c>
      <c r="D68" s="191"/>
    </row>
    <row r="69" spans="1:5">
      <c r="A69" s="310"/>
      <c r="B69" s="309"/>
      <c r="C69" s="235" t="s">
        <v>227</v>
      </c>
      <c r="D69" s="191"/>
    </row>
    <row r="70" spans="1:5">
      <c r="A70" s="310"/>
      <c r="B70" s="309"/>
      <c r="C70" s="235" t="s">
        <v>228</v>
      </c>
      <c r="D70" s="188"/>
    </row>
    <row r="71" spans="1:5">
      <c r="A71" s="310"/>
      <c r="B71" s="309"/>
      <c r="C71" s="235" t="s">
        <v>229</v>
      </c>
      <c r="D71" s="188"/>
    </row>
    <row r="72" spans="1:5">
      <c r="A72" s="310"/>
      <c r="B72" s="309" t="s">
        <v>232</v>
      </c>
      <c r="C72" s="235" t="s">
        <v>224</v>
      </c>
      <c r="D72" s="188"/>
    </row>
    <row r="73" spans="1:5">
      <c r="A73" s="310"/>
      <c r="B73" s="309"/>
      <c r="C73" s="235" t="s">
        <v>225</v>
      </c>
      <c r="D73" s="188"/>
    </row>
    <row r="74" spans="1:5">
      <c r="A74" s="310"/>
      <c r="B74" s="309"/>
      <c r="C74" s="235" t="s">
        <v>226</v>
      </c>
      <c r="D74" s="191"/>
    </row>
    <row r="75" spans="1:5">
      <c r="A75" s="310"/>
      <c r="B75" s="309"/>
      <c r="C75" s="235" t="s">
        <v>227</v>
      </c>
      <c r="D75" s="191"/>
    </row>
    <row r="76" spans="1:5">
      <c r="A76" s="310"/>
      <c r="B76" s="309"/>
      <c r="C76" s="235" t="s">
        <v>228</v>
      </c>
      <c r="D76" s="188"/>
    </row>
    <row r="77" spans="1:5">
      <c r="A77" s="310"/>
      <c r="B77" s="309"/>
      <c r="C77" s="235" t="s">
        <v>229</v>
      </c>
      <c r="D77" s="188"/>
    </row>
    <row r="78" spans="1:5">
      <c r="A78" s="287" t="s">
        <v>238</v>
      </c>
      <c r="B78" s="295" t="s">
        <v>233</v>
      </c>
      <c r="C78" s="296"/>
      <c r="D78" s="256"/>
      <c r="E78" t="s">
        <v>234</v>
      </c>
    </row>
    <row r="79" spans="1:5">
      <c r="A79" s="287"/>
      <c r="B79" s="288" t="s">
        <v>230</v>
      </c>
      <c r="C79" s="190" t="s">
        <v>160</v>
      </c>
      <c r="D79" s="257"/>
      <c r="E79" t="s">
        <v>234</v>
      </c>
    </row>
    <row r="80" spans="1:5">
      <c r="A80" s="287"/>
      <c r="B80" s="294"/>
      <c r="C80" s="190" t="s">
        <v>231</v>
      </c>
      <c r="D80" s="190"/>
    </row>
    <row r="81" spans="1:5">
      <c r="A81" s="287"/>
      <c r="B81" s="294"/>
      <c r="C81" s="190" t="s">
        <v>165</v>
      </c>
      <c r="D81" s="190"/>
    </row>
    <row r="82" spans="1:5" ht="19.5">
      <c r="A82" s="287"/>
      <c r="B82" s="289"/>
      <c r="C82" s="190" t="s">
        <v>166</v>
      </c>
      <c r="D82" s="190"/>
      <c r="E82" s="181"/>
    </row>
    <row r="83" spans="1:5">
      <c r="A83" s="287"/>
      <c r="B83" s="287" t="s">
        <v>235</v>
      </c>
      <c r="C83" s="190" t="s">
        <v>160</v>
      </c>
      <c r="D83" s="257"/>
      <c r="E83" t="s">
        <v>234</v>
      </c>
    </row>
    <row r="84" spans="1:5">
      <c r="A84" s="287"/>
      <c r="B84" s="287"/>
      <c r="C84" s="190" t="s">
        <v>231</v>
      </c>
      <c r="D84" s="190"/>
    </row>
    <row r="85" spans="1:5">
      <c r="A85" s="287"/>
      <c r="B85" s="287"/>
      <c r="C85" s="190" t="s">
        <v>165</v>
      </c>
      <c r="D85" s="190"/>
    </row>
    <row r="86" spans="1:5">
      <c r="A86" s="287"/>
      <c r="B86" s="287"/>
      <c r="C86" s="190" t="s">
        <v>166</v>
      </c>
      <c r="D86" s="190"/>
    </row>
    <row r="87" spans="1:5" ht="30">
      <c r="A87" s="286" t="s">
        <v>357</v>
      </c>
      <c r="B87" s="286"/>
      <c r="C87" s="286"/>
      <c r="D87" s="286"/>
    </row>
    <row r="88" spans="1:5">
      <c r="A88" s="272" t="s">
        <v>294</v>
      </c>
      <c r="B88" s="273"/>
      <c r="C88" s="236" t="s">
        <v>247</v>
      </c>
      <c r="D88" s="229"/>
    </row>
    <row r="89" spans="1:5">
      <c r="A89" s="274"/>
      <c r="B89" s="275"/>
      <c r="C89" s="236" t="s">
        <v>248</v>
      </c>
      <c r="D89" s="229"/>
    </row>
    <row r="90" spans="1:5">
      <c r="A90" s="274"/>
      <c r="B90" s="275"/>
      <c r="C90" s="236" t="s">
        <v>347</v>
      </c>
      <c r="D90" s="261"/>
    </row>
    <row r="91" spans="1:5">
      <c r="A91" s="274"/>
      <c r="B91" s="275"/>
      <c r="C91" s="236" t="s">
        <v>249</v>
      </c>
      <c r="D91" s="230"/>
    </row>
    <row r="92" spans="1:5">
      <c r="A92" s="274"/>
      <c r="B92" s="275"/>
      <c r="C92" s="236" t="s">
        <v>250</v>
      </c>
      <c r="D92" s="229"/>
      <c r="E92" s="193"/>
    </row>
    <row r="93" spans="1:5">
      <c r="A93" s="274"/>
      <c r="B93" s="275"/>
      <c r="C93" s="236" t="s">
        <v>285</v>
      </c>
      <c r="D93" s="230"/>
    </row>
    <row r="94" spans="1:5">
      <c r="A94" s="274"/>
      <c r="B94" s="275"/>
      <c r="C94" s="236" t="s">
        <v>287</v>
      </c>
      <c r="D94" s="230"/>
    </row>
    <row r="95" spans="1:5">
      <c r="A95" s="274"/>
      <c r="B95" s="275"/>
      <c r="C95" s="236" t="s">
        <v>288</v>
      </c>
      <c r="D95" s="230"/>
    </row>
    <row r="96" spans="1:5">
      <c r="A96" s="274"/>
      <c r="B96" s="275"/>
      <c r="C96" s="236" t="s">
        <v>289</v>
      </c>
      <c r="D96" s="230"/>
    </row>
    <row r="97" spans="1:4">
      <c r="A97" s="274"/>
      <c r="B97" s="275"/>
      <c r="C97" s="236" t="s">
        <v>290</v>
      </c>
      <c r="D97" s="231"/>
    </row>
    <row r="98" spans="1:4">
      <c r="A98" s="274"/>
      <c r="B98" s="275"/>
      <c r="C98" s="236" t="s">
        <v>291</v>
      </c>
      <c r="D98" s="230"/>
    </row>
    <row r="99" spans="1:4">
      <c r="A99" s="276"/>
      <c r="B99" s="277"/>
      <c r="C99" s="236" t="s">
        <v>292</v>
      </c>
      <c r="D99" s="230"/>
    </row>
  </sheetData>
  <mergeCells count="32">
    <mergeCell ref="B2:B9"/>
    <mergeCell ref="B11:B13"/>
    <mergeCell ref="B50:B52"/>
    <mergeCell ref="B79:B82"/>
    <mergeCell ref="B78:C78"/>
    <mergeCell ref="A64:B65"/>
    <mergeCell ref="A60:B63"/>
    <mergeCell ref="B59:C59"/>
    <mergeCell ref="B66:B71"/>
    <mergeCell ref="B72:B77"/>
    <mergeCell ref="A66:A77"/>
    <mergeCell ref="B27:B28"/>
    <mergeCell ref="B25:B26"/>
    <mergeCell ref="B37:B39"/>
    <mergeCell ref="B33:C33"/>
    <mergeCell ref="B34:C34"/>
    <mergeCell ref="A1:D1"/>
    <mergeCell ref="A88:B99"/>
    <mergeCell ref="B21:B22"/>
    <mergeCell ref="B23:B24"/>
    <mergeCell ref="B53:B58"/>
    <mergeCell ref="A36:A59"/>
    <mergeCell ref="A2:A35"/>
    <mergeCell ref="B18:B19"/>
    <mergeCell ref="B40:B42"/>
    <mergeCell ref="B43:B45"/>
    <mergeCell ref="B46:B48"/>
    <mergeCell ref="A87:D87"/>
    <mergeCell ref="A78:A86"/>
    <mergeCell ref="B83:B86"/>
    <mergeCell ref="B31:B32"/>
    <mergeCell ref="B29:B30"/>
  </mergeCells>
  <phoneticPr fontId="1"/>
  <dataValidations count="4">
    <dataValidation type="list" allowBlank="1" showInputMessage="1" showErrorMessage="1" sqref="D78" xr:uid="{56924C76-EDFD-491B-84F6-07E85B2B41DB}">
      <formula1>"住宅(3人以下),住宅(4人以上),事業者"</formula1>
    </dataValidation>
    <dataValidation type="list" allowBlank="1" showInputMessage="1" showErrorMessage="1" sqref="D79 D83" xr:uid="{0F0B1678-5B2F-4888-B533-3D620A23DEA2}">
      <formula1>"油給湯器,ガス給湯器,電気温水器,エコキュート"</formula1>
    </dataValidation>
    <dataValidation type="list" allowBlank="1" showInputMessage="1" showErrorMessage="1" sqref="D50:D51 D56:D57" xr:uid="{6AFA7A5A-CBBA-426D-BBC0-50F433C9BC22}">
      <formula1>$F$50:$F$51</formula1>
    </dataValidation>
    <dataValidation type="list" allowBlank="1" showInputMessage="1" showErrorMessage="1" sqref="D11:D16" xr:uid="{8C33471E-CFFD-4CBA-ADA3-BC5AF0B036EC}">
      <formula1>$F$11:$F$17</formula1>
    </dataValidation>
  </dataValidations>
  <pageMargins left="0.7" right="0.7" top="0.75" bottom="0.75" header="0.3" footer="0.3"/>
  <pageSetup paperSize="9" scale="56" orientation="portrait" r:id="rId1"/>
  <rowBreaks count="1" manualBreakCount="1">
    <brk id="65" max="3" man="1"/>
  </rowBreaks>
  <drawing r:id="rId2"/>
  <legacyDrawing r:id="rId3"/>
  <mc:AlternateContent xmlns:mc="http://schemas.openxmlformats.org/markup-compatibility/2006">
    <mc:Choice Requires="x14">
      <controls>
        <mc:AlternateContent xmlns:mc="http://schemas.openxmlformats.org/markup-compatibility/2006">
          <mc:Choice Requires="x14">
            <control shapeId="1028" r:id="rId4" name="Button 4">
              <controlPr defaultSize="0" print="0" autoFill="0" autoPict="0" macro="[0]!ClickToPrint">
                <anchor moveWithCells="1" sizeWithCells="1">
                  <from>
                    <xdr:col>4</xdr:col>
                    <xdr:colOff>114300</xdr:colOff>
                    <xdr:row>10</xdr:row>
                    <xdr:rowOff>95250</xdr:rowOff>
                  </from>
                  <to>
                    <xdr:col>8</xdr:col>
                    <xdr:colOff>561975</xdr:colOff>
                    <xdr:row>12</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2FBDC2-6C8B-4C40-89CE-ED9949A3C1A6}">
  <sheetPr codeName="Sheet2">
    <tabColor rgb="FFFFFF00"/>
  </sheetPr>
  <dimension ref="A1:H47"/>
  <sheetViews>
    <sheetView view="pageBreakPreview" topLeftCell="A7" zoomScale="85" zoomScaleNormal="100" zoomScaleSheetLayoutView="85" workbookViewId="0">
      <selection activeCell="B10" sqref="B10:B16"/>
    </sheetView>
  </sheetViews>
  <sheetFormatPr defaultColWidth="17.375" defaultRowHeight="16.5"/>
  <cols>
    <col min="1" max="1" width="2.5" style="125" customWidth="1"/>
    <col min="2" max="2" width="24" style="125" customWidth="1"/>
    <col min="3" max="3" width="15" style="125" customWidth="1"/>
    <col min="4" max="4" width="6.875" style="125" customWidth="1"/>
    <col min="5" max="5" width="15" style="125" customWidth="1"/>
    <col min="6" max="6" width="6.875" style="125" customWidth="1"/>
    <col min="7" max="7" width="9.75" style="125" bestFit="1" customWidth="1"/>
    <col min="8" max="8" width="15" style="125" customWidth="1"/>
    <col min="9" max="16384" width="17.375" style="125"/>
  </cols>
  <sheetData>
    <row r="1" spans="1:8" ht="18.75" customHeight="1">
      <c r="H1" s="126" t="s">
        <v>151</v>
      </c>
    </row>
    <row r="2" spans="1:8" ht="7.5" customHeight="1">
      <c r="H2" s="126"/>
    </row>
    <row r="3" spans="1:8" ht="22.5" customHeight="1">
      <c r="A3" s="323" t="s">
        <v>152</v>
      </c>
      <c r="B3" s="323"/>
      <c r="C3" s="323"/>
      <c r="D3" s="323"/>
      <c r="E3" s="323"/>
      <c r="F3" s="323"/>
      <c r="G3" s="323"/>
      <c r="H3" s="323"/>
    </row>
    <row r="4" spans="1:8" ht="18.75" customHeight="1"/>
    <row r="5" spans="1:8" ht="26.25" customHeight="1">
      <c r="B5" s="127" t="s">
        <v>153</v>
      </c>
      <c r="C5" s="127"/>
      <c r="D5" s="127"/>
      <c r="E5" s="127"/>
      <c r="F5" s="127"/>
    </row>
    <row r="6" spans="1:8" ht="26.25" customHeight="1">
      <c r="B6" s="128" t="s">
        <v>154</v>
      </c>
      <c r="C6" s="129" t="s">
        <v>155</v>
      </c>
      <c r="D6" s="130" t="s">
        <v>156</v>
      </c>
      <c r="E6" s="131"/>
      <c r="F6" s="131"/>
    </row>
    <row r="7" spans="1:8" ht="18.75" customHeight="1">
      <c r="B7" s="132"/>
      <c r="C7" s="132"/>
      <c r="D7" s="131"/>
      <c r="E7" s="131"/>
      <c r="F7" s="131"/>
    </row>
    <row r="8" spans="1:8" ht="26.25" customHeight="1">
      <c r="B8" s="133" t="s">
        <v>157</v>
      </c>
      <c r="C8" s="134"/>
      <c r="D8" s="131"/>
      <c r="E8" s="131"/>
      <c r="F8" s="131"/>
    </row>
    <row r="9" spans="1:8" ht="26.25" customHeight="1">
      <c r="B9" s="135"/>
      <c r="C9" s="324" t="s">
        <v>158</v>
      </c>
      <c r="D9" s="325"/>
      <c r="E9" s="324" t="s">
        <v>159</v>
      </c>
      <c r="F9" s="325"/>
    </row>
    <row r="10" spans="1:8" ht="26.25" customHeight="1">
      <c r="B10" s="136" t="s">
        <v>160</v>
      </c>
      <c r="C10" s="326" t="s">
        <v>161</v>
      </c>
      <c r="D10" s="327"/>
      <c r="E10" s="326" t="s">
        <v>162</v>
      </c>
      <c r="F10" s="327"/>
      <c r="G10" s="125" t="s">
        <v>156</v>
      </c>
    </row>
    <row r="11" spans="1:8" ht="26.25" customHeight="1">
      <c r="B11" s="136" t="s">
        <v>163</v>
      </c>
      <c r="C11" s="326"/>
      <c r="D11" s="327"/>
      <c r="E11" s="326"/>
      <c r="F11" s="327"/>
      <c r="G11" s="125" t="s">
        <v>164</v>
      </c>
    </row>
    <row r="12" spans="1:8" ht="26.25" customHeight="1">
      <c r="B12" s="136" t="s">
        <v>165</v>
      </c>
      <c r="C12" s="326"/>
      <c r="D12" s="327"/>
      <c r="E12" s="326"/>
      <c r="F12" s="327"/>
      <c r="G12" s="125" t="s">
        <v>164</v>
      </c>
    </row>
    <row r="13" spans="1:8" ht="26.25" customHeight="1">
      <c r="B13" s="317" t="s">
        <v>166</v>
      </c>
      <c r="C13" s="328">
        <v>0.78</v>
      </c>
      <c r="D13" s="330" t="s">
        <v>167</v>
      </c>
      <c r="E13" s="137">
        <v>0.95</v>
      </c>
      <c r="F13" s="138" t="s">
        <v>168</v>
      </c>
      <c r="G13" s="125" t="s">
        <v>164</v>
      </c>
    </row>
    <row r="14" spans="1:8" ht="26.25" customHeight="1">
      <c r="B14" s="317"/>
      <c r="C14" s="329"/>
      <c r="D14" s="331"/>
      <c r="E14" s="137">
        <v>5.6</v>
      </c>
      <c r="F14" s="138" t="s">
        <v>169</v>
      </c>
      <c r="G14" s="125" t="s">
        <v>164</v>
      </c>
    </row>
    <row r="15" spans="1:8" ht="26.25" customHeight="1">
      <c r="B15" s="317" t="s">
        <v>170</v>
      </c>
      <c r="C15" s="332" t="s">
        <v>171</v>
      </c>
      <c r="D15" s="332"/>
      <c r="E15" s="333">
        <v>0.23</v>
      </c>
      <c r="F15" s="334"/>
      <c r="G15" s="125" t="s">
        <v>164</v>
      </c>
    </row>
    <row r="16" spans="1:8" ht="26.25" customHeight="1">
      <c r="B16" s="317"/>
      <c r="C16" s="332" t="s">
        <v>172</v>
      </c>
      <c r="D16" s="332"/>
      <c r="E16" s="335">
        <f>1-E15</f>
        <v>0.77</v>
      </c>
      <c r="F16" s="336"/>
      <c r="G16" s="125" t="s">
        <v>173</v>
      </c>
    </row>
    <row r="17" spans="2:7" ht="18.75" customHeight="1">
      <c r="B17" s="139"/>
      <c r="C17" s="140"/>
      <c r="D17" s="140"/>
      <c r="E17" s="140"/>
      <c r="F17" s="140"/>
    </row>
    <row r="18" spans="2:7" ht="18.75" customHeight="1">
      <c r="B18" s="139" t="s">
        <v>174</v>
      </c>
      <c r="C18" s="140"/>
      <c r="D18" s="140"/>
      <c r="E18" s="140"/>
      <c r="F18" s="140"/>
    </row>
    <row r="19" spans="2:7" ht="18.75" customHeight="1">
      <c r="B19" s="141" t="s">
        <v>175</v>
      </c>
      <c r="C19" s="141"/>
      <c r="D19" s="141"/>
      <c r="E19" s="141"/>
      <c r="F19" s="141"/>
    </row>
    <row r="20" spans="2:7" ht="18.75" customHeight="1">
      <c r="B20" s="141" t="s">
        <v>176</v>
      </c>
      <c r="C20" s="142"/>
      <c r="D20" s="142"/>
      <c r="E20" s="142"/>
      <c r="F20" s="142"/>
    </row>
    <row r="21" spans="2:7" ht="18.75" customHeight="1">
      <c r="B21" s="139" t="s">
        <v>177</v>
      </c>
      <c r="C21" s="140"/>
      <c r="D21" s="140"/>
      <c r="E21" s="140"/>
      <c r="F21" s="140"/>
    </row>
    <row r="22" spans="2:7" ht="18.75" customHeight="1">
      <c r="B22" s="143"/>
      <c r="C22" s="143"/>
      <c r="D22" s="143"/>
      <c r="E22" s="143"/>
      <c r="F22" s="143"/>
    </row>
    <row r="23" spans="2:7" ht="26.25" customHeight="1">
      <c r="B23" s="144" t="s">
        <v>178</v>
      </c>
      <c r="C23" s="131"/>
      <c r="D23" s="131"/>
      <c r="E23" s="131"/>
      <c r="F23" s="131"/>
    </row>
    <row r="24" spans="2:7" ht="26.25" customHeight="1">
      <c r="B24" s="128"/>
      <c r="C24" s="319" t="s">
        <v>96</v>
      </c>
      <c r="D24" s="319"/>
      <c r="E24" s="319" t="s">
        <v>104</v>
      </c>
      <c r="F24" s="319"/>
    </row>
    <row r="25" spans="2:7" ht="26.25" customHeight="1">
      <c r="B25" s="320" t="s">
        <v>179</v>
      </c>
      <c r="C25" s="321">
        <f>HV詳細試算!R16</f>
        <v>122</v>
      </c>
      <c r="D25" s="322" t="s">
        <v>358</v>
      </c>
      <c r="E25" s="145">
        <f>HV詳細試算!R22</f>
        <v>23</v>
      </c>
      <c r="F25" s="146" t="s">
        <v>358</v>
      </c>
      <c r="G25" s="316" t="s">
        <v>173</v>
      </c>
    </row>
    <row r="26" spans="2:7" ht="26.25" customHeight="1">
      <c r="B26" s="320"/>
      <c r="C26" s="321"/>
      <c r="D26" s="322"/>
      <c r="E26" s="145">
        <f>HV詳細試算!R23</f>
        <v>392</v>
      </c>
      <c r="F26" s="146" t="s">
        <v>359</v>
      </c>
      <c r="G26" s="316"/>
    </row>
    <row r="27" spans="2:7" ht="18.75" customHeight="1">
      <c r="B27" s="147"/>
      <c r="C27" s="148"/>
      <c r="D27" s="147"/>
      <c r="E27" s="148"/>
      <c r="F27" s="147"/>
    </row>
    <row r="28" spans="2:7" ht="26.25" customHeight="1">
      <c r="B28" s="144" t="s">
        <v>180</v>
      </c>
      <c r="C28" s="148"/>
      <c r="D28" s="147"/>
      <c r="E28" s="148"/>
      <c r="F28" s="147"/>
    </row>
    <row r="29" spans="2:7" ht="26.25" customHeight="1">
      <c r="B29" s="317" t="s">
        <v>181</v>
      </c>
      <c r="C29" s="317"/>
      <c r="D29" s="318">
        <f>HV詳細試算!R17</f>
        <v>795</v>
      </c>
      <c r="E29" s="318"/>
      <c r="F29" s="149" t="s">
        <v>182</v>
      </c>
    </row>
    <row r="30" spans="2:7" ht="26.25" customHeight="1">
      <c r="B30" s="317" t="s">
        <v>183</v>
      </c>
      <c r="C30" s="317"/>
      <c r="D30" s="318">
        <f>HV詳細試算!R24</f>
        <v>296</v>
      </c>
      <c r="E30" s="318"/>
      <c r="F30" s="149" t="s">
        <v>182</v>
      </c>
    </row>
    <row r="31" spans="2:7" ht="26.25" customHeight="1">
      <c r="B31" s="313" t="s">
        <v>184</v>
      </c>
      <c r="C31" s="313"/>
      <c r="D31" s="314">
        <f>(1-D30/D29)*100</f>
        <v>62.767295597484285</v>
      </c>
      <c r="E31" s="314"/>
      <c r="F31" s="150" t="s">
        <v>182</v>
      </c>
    </row>
    <row r="32" spans="2:7" ht="29.25" customHeight="1">
      <c r="B32" s="315" t="str">
        <f>IF(D31&gt;=0.01,"補助事業の要件を満たしています","補助事業の要件を満たしていません")</f>
        <v>補助事業の要件を満たしています</v>
      </c>
      <c r="C32" s="315"/>
      <c r="D32" s="315"/>
      <c r="E32" s="315"/>
      <c r="F32" s="151"/>
    </row>
    <row r="33" ht="18.75" customHeight="1"/>
    <row r="34" ht="29.25" customHeight="1"/>
    <row r="35" ht="29.25" customHeight="1"/>
    <row r="36" ht="29.25" customHeight="1"/>
    <row r="37" ht="29.25" customHeight="1"/>
    <row r="38" ht="29.25" customHeight="1"/>
    <row r="39" ht="29.25" customHeight="1"/>
    <row r="40" ht="29.25" customHeight="1"/>
    <row r="41" ht="29.25" customHeight="1"/>
    <row r="42" ht="29.25" customHeight="1"/>
    <row r="43" ht="29.25" customHeight="1"/>
    <row r="44" ht="29.25" customHeight="1"/>
    <row r="45" ht="29.25" customHeight="1"/>
    <row r="46" ht="29.25" customHeight="1"/>
    <row r="47" ht="29.25" customHeight="1"/>
  </sheetData>
  <mergeCells count="30">
    <mergeCell ref="B15:B16"/>
    <mergeCell ref="C11:D11"/>
    <mergeCell ref="E11:F11"/>
    <mergeCell ref="C12:D12"/>
    <mergeCell ref="E12:F12"/>
    <mergeCell ref="B13:B14"/>
    <mergeCell ref="C13:C14"/>
    <mergeCell ref="D13:D14"/>
    <mergeCell ref="C15:D15"/>
    <mergeCell ref="E15:F15"/>
    <mergeCell ref="C16:D16"/>
    <mergeCell ref="E16:F16"/>
    <mergeCell ref="A3:H3"/>
    <mergeCell ref="C9:D9"/>
    <mergeCell ref="E9:F9"/>
    <mergeCell ref="C10:D10"/>
    <mergeCell ref="E10:F10"/>
    <mergeCell ref="C24:D24"/>
    <mergeCell ref="E24:F24"/>
    <mergeCell ref="B25:B26"/>
    <mergeCell ref="C25:C26"/>
    <mergeCell ref="D25:D26"/>
    <mergeCell ref="B31:C31"/>
    <mergeCell ref="D31:E31"/>
    <mergeCell ref="B32:E32"/>
    <mergeCell ref="G25:G26"/>
    <mergeCell ref="B29:C29"/>
    <mergeCell ref="D29:E29"/>
    <mergeCell ref="B30:C30"/>
    <mergeCell ref="D30:E30"/>
  </mergeCells>
  <phoneticPr fontId="1"/>
  <dataValidations count="3">
    <dataValidation type="list" allowBlank="1" showInputMessage="1" showErrorMessage="1" sqref="E10:F10" xr:uid="{04DC4941-11DA-4565-A6AE-FB6EDC0CBBAC}">
      <formula1>"油給湯器,ガス給湯器,電気温水器,エコキュート,ハイブリッド給湯器"</formula1>
    </dataValidation>
    <dataValidation type="list" allowBlank="1" showInputMessage="1" showErrorMessage="1" sqref="C10:D10" xr:uid="{DE739EAF-194C-41B0-AC08-3681CA42EFAB}">
      <formula1>"油給湯器,ガス給湯器,電気温水器,エコキュート"</formula1>
    </dataValidation>
    <dataValidation type="list" allowBlank="1" showInputMessage="1" showErrorMessage="1" sqref="C6" xr:uid="{C3FF0B2B-8B1D-4454-872D-A2649265FB56}">
      <formula1>"住宅(3人以下),住宅(4人以上),事業者"</formula1>
    </dataValidation>
  </dataValidations>
  <printOptions horizontalCentered="1" verticalCentered="1"/>
  <pageMargins left="0.98425196850393704" right="0.98425196850393704" top="0.98425196850393704" bottom="0.98425196850393704" header="0" footer="0"/>
  <pageSetup paperSize="9" scale="77" orientation="portrait" r:id="rId1"/>
  <colBreaks count="1" manualBreakCount="1">
    <brk id="8" max="47"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E59777-B070-4440-8ACB-86D44EE03BD4}">
  <sheetPr codeName="Sheet3">
    <tabColor rgb="FFFFC000"/>
  </sheetPr>
  <dimension ref="B1:J26"/>
  <sheetViews>
    <sheetView view="pageBreakPreview" zoomScale="85" zoomScaleNormal="100" zoomScaleSheetLayoutView="85" workbookViewId="0">
      <selection activeCell="J12" sqref="J12"/>
    </sheetView>
  </sheetViews>
  <sheetFormatPr defaultRowHeight="18.75"/>
  <cols>
    <col min="1" max="2" width="3" customWidth="1"/>
    <col min="3" max="3" width="36.125" customWidth="1"/>
    <col min="4" max="4" width="17.25" bestFit="1" customWidth="1"/>
    <col min="5" max="5" width="8.125" customWidth="1"/>
    <col min="7" max="7" width="27.625" bestFit="1" customWidth="1"/>
  </cols>
  <sheetData>
    <row r="1" spans="2:10" ht="19.5" thickBot="1">
      <c r="C1" s="337" t="s">
        <v>29</v>
      </c>
      <c r="D1" s="337"/>
      <c r="E1" s="342" t="s">
        <v>44</v>
      </c>
      <c r="F1" s="342"/>
      <c r="G1" s="342"/>
    </row>
    <row r="2" spans="2:10" ht="19.5" thickBot="1">
      <c r="B2" s="338" t="s">
        <v>21</v>
      </c>
      <c r="C2" s="339"/>
      <c r="D2" s="4" t="s">
        <v>22</v>
      </c>
      <c r="E2" s="4" t="s">
        <v>23</v>
      </c>
      <c r="F2" s="4" t="s">
        <v>24</v>
      </c>
      <c r="G2" s="5" t="s">
        <v>25</v>
      </c>
    </row>
    <row r="3" spans="2:10">
      <c r="B3" s="340" t="s">
        <v>30</v>
      </c>
      <c r="C3" s="341"/>
      <c r="D3" s="6"/>
      <c r="E3" s="6"/>
      <c r="F3" s="6"/>
      <c r="G3" s="7"/>
    </row>
    <row r="4" spans="2:10" ht="30" customHeight="1">
      <c r="B4" s="343"/>
      <c r="C4" s="8"/>
      <c r="D4" s="9"/>
      <c r="E4" s="10"/>
      <c r="F4" s="10"/>
      <c r="G4" s="208">
        <f>D4*E4</f>
        <v>0</v>
      </c>
      <c r="J4" s="11"/>
    </row>
    <row r="5" spans="2:10" ht="30" customHeight="1">
      <c r="B5" s="343"/>
      <c r="C5" s="8"/>
      <c r="D5" s="9"/>
      <c r="E5" s="10"/>
      <c r="F5" s="10"/>
      <c r="G5" s="208">
        <f>D5*E5</f>
        <v>0</v>
      </c>
    </row>
    <row r="6" spans="2:10" ht="30" customHeight="1">
      <c r="B6" s="343"/>
      <c r="C6" s="8"/>
      <c r="D6" s="9"/>
      <c r="E6" s="10"/>
      <c r="F6" s="10"/>
      <c r="G6" s="208">
        <f>D6*E6</f>
        <v>0</v>
      </c>
    </row>
    <row r="7" spans="2:10" ht="30" customHeight="1">
      <c r="B7" s="343"/>
      <c r="C7" s="8"/>
      <c r="D7" s="9"/>
      <c r="E7" s="10"/>
      <c r="F7" s="10"/>
      <c r="G7" s="208">
        <f t="shared" ref="G7:G21" si="0">D7*E7</f>
        <v>0</v>
      </c>
    </row>
    <row r="8" spans="2:10" ht="30" customHeight="1">
      <c r="B8" s="343"/>
      <c r="C8" s="8"/>
      <c r="D8" s="9"/>
      <c r="E8" s="10"/>
      <c r="F8" s="10"/>
      <c r="G8" s="208">
        <f t="shared" si="0"/>
        <v>0</v>
      </c>
    </row>
    <row r="9" spans="2:10" ht="30" customHeight="1">
      <c r="B9" s="343"/>
      <c r="C9" s="8"/>
      <c r="D9" s="9"/>
      <c r="E9" s="10"/>
      <c r="F9" s="10"/>
      <c r="G9" s="208">
        <f t="shared" si="0"/>
        <v>0</v>
      </c>
    </row>
    <row r="10" spans="2:10" ht="30" customHeight="1">
      <c r="B10" s="343"/>
      <c r="C10" s="8"/>
      <c r="D10" s="9"/>
      <c r="E10" s="10"/>
      <c r="F10" s="10"/>
      <c r="G10" s="208">
        <f t="shared" si="0"/>
        <v>0</v>
      </c>
    </row>
    <row r="11" spans="2:10" ht="30" customHeight="1">
      <c r="B11" s="343"/>
      <c r="C11" s="8"/>
      <c r="D11" s="9"/>
      <c r="E11" s="10"/>
      <c r="F11" s="10"/>
      <c r="G11" s="208">
        <f t="shared" si="0"/>
        <v>0</v>
      </c>
    </row>
    <row r="12" spans="2:10" ht="30" customHeight="1">
      <c r="B12" s="343"/>
      <c r="C12" s="8"/>
      <c r="D12" s="9"/>
      <c r="E12" s="10"/>
      <c r="F12" s="10"/>
      <c r="G12" s="208">
        <f t="shared" si="0"/>
        <v>0</v>
      </c>
    </row>
    <row r="13" spans="2:10" ht="30" customHeight="1">
      <c r="B13" s="343"/>
      <c r="C13" s="10"/>
      <c r="D13" s="10"/>
      <c r="E13" s="10"/>
      <c r="F13" s="10"/>
      <c r="G13" s="208">
        <f t="shared" si="0"/>
        <v>0</v>
      </c>
    </row>
    <row r="14" spans="2:10" ht="30" customHeight="1">
      <c r="B14" s="343"/>
      <c r="C14" s="10"/>
      <c r="D14" s="9"/>
      <c r="E14" s="10"/>
      <c r="F14" s="10"/>
      <c r="G14" s="208">
        <f t="shared" si="0"/>
        <v>0</v>
      </c>
    </row>
    <row r="15" spans="2:10" ht="30" customHeight="1">
      <c r="B15" s="343"/>
      <c r="C15" s="10"/>
      <c r="D15" s="10"/>
      <c r="E15" s="10"/>
      <c r="F15" s="10"/>
      <c r="G15" s="208">
        <f t="shared" si="0"/>
        <v>0</v>
      </c>
    </row>
    <row r="16" spans="2:10" ht="30" customHeight="1">
      <c r="B16" s="343"/>
      <c r="C16" s="10"/>
      <c r="D16" s="10"/>
      <c r="E16" s="10"/>
      <c r="F16" s="10"/>
      <c r="G16" s="208">
        <f t="shared" si="0"/>
        <v>0</v>
      </c>
    </row>
    <row r="17" spans="2:10" ht="30" customHeight="1">
      <c r="B17" s="343"/>
      <c r="C17" s="10"/>
      <c r="D17" s="10"/>
      <c r="E17" s="10"/>
      <c r="F17" s="10"/>
      <c r="G17" s="208">
        <f t="shared" si="0"/>
        <v>0</v>
      </c>
    </row>
    <row r="18" spans="2:10" ht="30" customHeight="1">
      <c r="B18" s="343"/>
      <c r="C18" s="10"/>
      <c r="D18" s="10"/>
      <c r="E18" s="10"/>
      <c r="F18" s="10"/>
      <c r="G18" s="208">
        <f t="shared" si="0"/>
        <v>0</v>
      </c>
    </row>
    <row r="19" spans="2:10" ht="30" customHeight="1">
      <c r="B19" s="343"/>
      <c r="C19" s="10"/>
      <c r="D19" s="10"/>
      <c r="E19" s="10"/>
      <c r="F19" s="10"/>
      <c r="G19" s="208">
        <f t="shared" si="0"/>
        <v>0</v>
      </c>
    </row>
    <row r="20" spans="2:10" ht="30" customHeight="1">
      <c r="B20" s="343"/>
      <c r="C20" s="10"/>
      <c r="D20" s="10"/>
      <c r="E20" s="10"/>
      <c r="F20" s="10"/>
      <c r="G20" s="208">
        <f t="shared" si="0"/>
        <v>0</v>
      </c>
      <c r="H20" t="s">
        <v>269</v>
      </c>
    </row>
    <row r="21" spans="2:10" ht="30" customHeight="1" thickBot="1">
      <c r="B21" s="343"/>
      <c r="C21" s="10"/>
      <c r="D21" s="10"/>
      <c r="E21" s="10"/>
      <c r="F21" s="10"/>
      <c r="G21" s="208">
        <f t="shared" si="0"/>
        <v>0</v>
      </c>
    </row>
    <row r="22" spans="2:10" ht="30" customHeight="1" thickBot="1">
      <c r="B22" s="343"/>
      <c r="C22" s="4" t="s">
        <v>26</v>
      </c>
      <c r="D22" s="4"/>
      <c r="E22" s="4"/>
      <c r="F22" s="14"/>
      <c r="G22" s="17">
        <f>SUM(G4:G21)</f>
        <v>0</v>
      </c>
      <c r="J22" s="11"/>
    </row>
    <row r="23" spans="2:10" ht="30" customHeight="1" thickBot="1">
      <c r="B23" s="343"/>
      <c r="C23" s="203" t="s">
        <v>27</v>
      </c>
      <c r="D23" s="4"/>
      <c r="E23" s="4"/>
      <c r="F23" s="4"/>
      <c r="G23" s="209">
        <f>G22*0.1</f>
        <v>0</v>
      </c>
    </row>
    <row r="24" spans="2:10" ht="30" customHeight="1" thickBot="1">
      <c r="B24" s="343"/>
      <c r="C24" s="202" t="s">
        <v>28</v>
      </c>
      <c r="D24" s="16"/>
      <c r="E24" s="16"/>
      <c r="F24" s="16"/>
      <c r="G24" s="17">
        <f>G22+G23</f>
        <v>0</v>
      </c>
    </row>
    <row r="25" spans="2:10" ht="30.75" customHeight="1" thickBot="1">
      <c r="B25" s="343"/>
      <c r="C25" s="4" t="s">
        <v>265</v>
      </c>
      <c r="D25" s="4"/>
      <c r="E25" s="4"/>
      <c r="F25" s="4"/>
      <c r="G25" s="17">
        <f>G22</f>
        <v>0</v>
      </c>
      <c r="H25" s="205" t="s">
        <v>267</v>
      </c>
    </row>
    <row r="26" spans="2:10" ht="30.75" customHeight="1" thickBot="1">
      <c r="B26" s="344"/>
      <c r="C26" s="4" t="s">
        <v>266</v>
      </c>
      <c r="D26" s="4"/>
      <c r="E26" s="4"/>
      <c r="F26" s="4"/>
      <c r="G26" s="207" t="str">
        <f>TEXT(ROUNDDOWN(G22*2/3,-3),"#,##0")</f>
        <v>0</v>
      </c>
    </row>
  </sheetData>
  <mergeCells count="5">
    <mergeCell ref="C1:D1"/>
    <mergeCell ref="B2:C2"/>
    <mergeCell ref="B3:C3"/>
    <mergeCell ref="E1:G1"/>
    <mergeCell ref="B4:B26"/>
  </mergeCells>
  <phoneticPr fontId="1"/>
  <pageMargins left="0.7" right="0.7" top="0.75" bottom="0.75" header="0.3" footer="0.3"/>
  <pageSetup paperSize="9" scale="77" orientation="portrait" r:id="rId1"/>
  <colBreaks count="1" manualBreakCount="1">
    <brk id="7"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EBC256-1257-4BAE-B1E8-73BF8295DCFB}">
  <sheetPr codeName="Sheet4">
    <tabColor rgb="FFFFC000"/>
  </sheetPr>
  <dimension ref="B1:J26"/>
  <sheetViews>
    <sheetView view="pageBreakPreview" zoomScale="85" zoomScaleNormal="100" zoomScaleSheetLayoutView="85" workbookViewId="0">
      <selection activeCell="G4" sqref="G4:G21"/>
    </sheetView>
  </sheetViews>
  <sheetFormatPr defaultRowHeight="18.75"/>
  <cols>
    <col min="1" max="2" width="3" customWidth="1"/>
    <col min="3" max="3" width="36.125" customWidth="1"/>
    <col min="4" max="4" width="17.25" bestFit="1" customWidth="1"/>
    <col min="5" max="5" width="8.125" customWidth="1"/>
    <col min="7" max="7" width="27.625" bestFit="1" customWidth="1"/>
  </cols>
  <sheetData>
    <row r="1" spans="2:10" ht="19.5" thickBot="1">
      <c r="C1" s="337" t="s">
        <v>254</v>
      </c>
      <c r="D1" s="337"/>
      <c r="E1" s="342" t="s">
        <v>44</v>
      </c>
      <c r="F1" s="342"/>
      <c r="G1" s="342"/>
    </row>
    <row r="2" spans="2:10" ht="19.5" thickBot="1">
      <c r="B2" s="338" t="s">
        <v>21</v>
      </c>
      <c r="C2" s="339"/>
      <c r="D2" s="4" t="s">
        <v>22</v>
      </c>
      <c r="E2" s="4" t="s">
        <v>23</v>
      </c>
      <c r="F2" s="4" t="s">
        <v>24</v>
      </c>
      <c r="G2" s="5" t="s">
        <v>25</v>
      </c>
    </row>
    <row r="3" spans="2:10">
      <c r="B3" s="340" t="s">
        <v>255</v>
      </c>
      <c r="C3" s="341"/>
      <c r="D3" s="6"/>
      <c r="E3" s="6"/>
      <c r="F3" s="6"/>
      <c r="G3" s="7"/>
    </row>
    <row r="4" spans="2:10" ht="30" customHeight="1">
      <c r="B4" s="343"/>
      <c r="C4" s="8"/>
      <c r="D4" s="9"/>
      <c r="E4" s="10"/>
      <c r="F4" s="10"/>
      <c r="G4" s="208">
        <f>D4*E4</f>
        <v>0</v>
      </c>
      <c r="J4" s="11"/>
    </row>
    <row r="5" spans="2:10" ht="30" customHeight="1">
      <c r="B5" s="343"/>
      <c r="C5" s="8"/>
      <c r="D5" s="9"/>
      <c r="E5" s="10"/>
      <c r="F5" s="10"/>
      <c r="G5" s="208">
        <f>D5*E5</f>
        <v>0</v>
      </c>
    </row>
    <row r="6" spans="2:10" ht="30" customHeight="1">
      <c r="B6" s="343"/>
      <c r="C6" s="8"/>
      <c r="D6" s="9"/>
      <c r="E6" s="10"/>
      <c r="F6" s="10"/>
      <c r="G6" s="208">
        <f>D6*E6</f>
        <v>0</v>
      </c>
    </row>
    <row r="7" spans="2:10" ht="30" customHeight="1">
      <c r="B7" s="343"/>
      <c r="C7" s="8"/>
      <c r="D7" s="9"/>
      <c r="E7" s="10"/>
      <c r="F7" s="10"/>
      <c r="G7" s="208">
        <f t="shared" ref="G7:G21" si="0">D7*E7</f>
        <v>0</v>
      </c>
    </row>
    <row r="8" spans="2:10" ht="30" customHeight="1">
      <c r="B8" s="343"/>
      <c r="C8" s="8"/>
      <c r="D8" s="9"/>
      <c r="E8" s="10"/>
      <c r="F8" s="10"/>
      <c r="G8" s="208">
        <f t="shared" si="0"/>
        <v>0</v>
      </c>
    </row>
    <row r="9" spans="2:10" ht="30" customHeight="1">
      <c r="B9" s="343"/>
      <c r="C9" s="8"/>
      <c r="D9" s="9"/>
      <c r="E9" s="10"/>
      <c r="F9" s="10"/>
      <c r="G9" s="208">
        <f t="shared" si="0"/>
        <v>0</v>
      </c>
    </row>
    <row r="10" spans="2:10" ht="30" customHeight="1">
      <c r="B10" s="343"/>
      <c r="C10" s="8"/>
      <c r="D10" s="9"/>
      <c r="E10" s="10"/>
      <c r="F10" s="10"/>
      <c r="G10" s="208">
        <f t="shared" si="0"/>
        <v>0</v>
      </c>
    </row>
    <row r="11" spans="2:10" ht="30" customHeight="1">
      <c r="B11" s="343"/>
      <c r="C11" s="8"/>
      <c r="D11" s="9"/>
      <c r="E11" s="10"/>
      <c r="F11" s="10"/>
      <c r="G11" s="208">
        <f t="shared" si="0"/>
        <v>0</v>
      </c>
    </row>
    <row r="12" spans="2:10" ht="30" customHeight="1">
      <c r="B12" s="343"/>
      <c r="C12" s="8"/>
      <c r="D12" s="9"/>
      <c r="E12" s="10"/>
      <c r="F12" s="10"/>
      <c r="G12" s="208">
        <f t="shared" si="0"/>
        <v>0</v>
      </c>
    </row>
    <row r="13" spans="2:10" ht="30" customHeight="1">
      <c r="B13" s="343"/>
      <c r="C13" s="10"/>
      <c r="D13" s="10"/>
      <c r="E13" s="10"/>
      <c r="F13" s="10"/>
      <c r="G13" s="208">
        <f t="shared" si="0"/>
        <v>0</v>
      </c>
    </row>
    <row r="14" spans="2:10" ht="30" customHeight="1">
      <c r="B14" s="343"/>
      <c r="C14" s="10"/>
      <c r="D14" s="9"/>
      <c r="E14" s="10"/>
      <c r="F14" s="10"/>
      <c r="G14" s="208">
        <f t="shared" si="0"/>
        <v>0</v>
      </c>
    </row>
    <row r="15" spans="2:10" ht="30" customHeight="1">
      <c r="B15" s="343"/>
      <c r="C15" s="10"/>
      <c r="D15" s="10"/>
      <c r="E15" s="10"/>
      <c r="F15" s="10"/>
      <c r="G15" s="208">
        <f t="shared" si="0"/>
        <v>0</v>
      </c>
    </row>
    <row r="16" spans="2:10" ht="30" customHeight="1">
      <c r="B16" s="343"/>
      <c r="C16" s="10"/>
      <c r="D16" s="10"/>
      <c r="E16" s="10"/>
      <c r="F16" s="10"/>
      <c r="G16" s="208">
        <f t="shared" si="0"/>
        <v>0</v>
      </c>
    </row>
    <row r="17" spans="2:10" ht="30" customHeight="1">
      <c r="B17" s="343"/>
      <c r="C17" s="10"/>
      <c r="D17" s="10"/>
      <c r="E17" s="10"/>
      <c r="F17" s="10"/>
      <c r="G17" s="208">
        <f t="shared" si="0"/>
        <v>0</v>
      </c>
    </row>
    <row r="18" spans="2:10" ht="30" customHeight="1">
      <c r="B18" s="343"/>
      <c r="C18" s="10"/>
      <c r="D18" s="10"/>
      <c r="E18" s="10"/>
      <c r="F18" s="10"/>
      <c r="G18" s="208">
        <f t="shared" si="0"/>
        <v>0</v>
      </c>
    </row>
    <row r="19" spans="2:10" ht="30" customHeight="1">
      <c r="B19" s="343"/>
      <c r="C19" s="10"/>
      <c r="D19" s="10"/>
      <c r="E19" s="10"/>
      <c r="F19" s="10"/>
      <c r="G19" s="208">
        <f t="shared" si="0"/>
        <v>0</v>
      </c>
    </row>
    <row r="20" spans="2:10" ht="30" customHeight="1">
      <c r="B20" s="343"/>
      <c r="C20" s="10"/>
      <c r="D20" s="10"/>
      <c r="E20" s="10"/>
      <c r="F20" s="10"/>
      <c r="G20" s="208">
        <f t="shared" si="0"/>
        <v>0</v>
      </c>
      <c r="H20" t="s">
        <v>269</v>
      </c>
    </row>
    <row r="21" spans="2:10" ht="30" customHeight="1" thickBot="1">
      <c r="B21" s="343"/>
      <c r="C21" s="10"/>
      <c r="D21" s="10"/>
      <c r="E21" s="10"/>
      <c r="F21" s="10"/>
      <c r="G21" s="208">
        <f t="shared" si="0"/>
        <v>0</v>
      </c>
    </row>
    <row r="22" spans="2:10" ht="30" customHeight="1" thickBot="1">
      <c r="B22" s="343"/>
      <c r="C22" s="4" t="s">
        <v>26</v>
      </c>
      <c r="D22" s="4"/>
      <c r="E22" s="4"/>
      <c r="F22" s="14"/>
      <c r="G22" s="17">
        <f>SUM(G4:G21)</f>
        <v>0</v>
      </c>
      <c r="J22" s="11"/>
    </row>
    <row r="23" spans="2:10" ht="30" customHeight="1" thickBot="1">
      <c r="B23" s="343"/>
      <c r="C23" s="203" t="s">
        <v>27</v>
      </c>
      <c r="D23" s="4"/>
      <c r="E23" s="4"/>
      <c r="F23" s="4"/>
      <c r="G23" s="209">
        <f>G22*0.1</f>
        <v>0</v>
      </c>
    </row>
    <row r="24" spans="2:10" ht="30" customHeight="1" thickBot="1">
      <c r="B24" s="343"/>
      <c r="C24" s="263" t="s">
        <v>28</v>
      </c>
      <c r="D24" s="16"/>
      <c r="E24" s="16"/>
      <c r="F24" s="16"/>
      <c r="G24" s="17">
        <f>G22+G23</f>
        <v>0</v>
      </c>
    </row>
    <row r="25" spans="2:10" ht="30.75" customHeight="1" thickBot="1">
      <c r="B25" s="343"/>
      <c r="C25" s="4" t="s">
        <v>265</v>
      </c>
      <c r="D25" s="4"/>
      <c r="E25" s="4"/>
      <c r="F25" s="4"/>
      <c r="G25" s="17">
        <f>G22</f>
        <v>0</v>
      </c>
      <c r="H25" s="206" t="s">
        <v>268</v>
      </c>
    </row>
    <row r="26" spans="2:10" ht="30.75" customHeight="1" thickBot="1">
      <c r="B26" s="344"/>
      <c r="C26" s="4" t="s">
        <v>266</v>
      </c>
      <c r="D26" s="4"/>
      <c r="E26" s="4"/>
      <c r="F26" s="4"/>
      <c r="G26" s="207" t="str">
        <f>TEXT(ROUNDDOWN(G22*2/3,-3),"#,##0")</f>
        <v>0</v>
      </c>
    </row>
  </sheetData>
  <mergeCells count="5">
    <mergeCell ref="C1:D1"/>
    <mergeCell ref="B2:C2"/>
    <mergeCell ref="B3:C3"/>
    <mergeCell ref="E1:G1"/>
    <mergeCell ref="B4:B26"/>
  </mergeCells>
  <phoneticPr fontId="1"/>
  <pageMargins left="0.7" right="0.7" top="0.75" bottom="0.75" header="0.3" footer="0.3"/>
  <pageSetup paperSize="9" scale="77" orientation="portrait" r:id="rId1"/>
  <colBreaks count="1" manualBreakCount="1">
    <brk id="7"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73202E-5E93-4A46-90F3-EB70F51B16EC}">
  <sheetPr codeName="Sheet7">
    <tabColor rgb="FFFFC000"/>
  </sheetPr>
  <dimension ref="B1:J26"/>
  <sheetViews>
    <sheetView view="pageBreakPreview" zoomScale="85" zoomScaleNormal="100" zoomScaleSheetLayoutView="85" workbookViewId="0">
      <selection activeCell="E20" sqref="E20"/>
    </sheetView>
  </sheetViews>
  <sheetFormatPr defaultRowHeight="18.75"/>
  <cols>
    <col min="1" max="2" width="3" customWidth="1"/>
    <col min="3" max="3" width="36.125" customWidth="1"/>
    <col min="4" max="4" width="17.25" bestFit="1" customWidth="1"/>
    <col min="5" max="5" width="8.125" customWidth="1"/>
    <col min="7" max="7" width="27.625" bestFit="1" customWidth="1"/>
  </cols>
  <sheetData>
    <row r="1" spans="2:10" ht="19.5" thickBot="1">
      <c r="C1" s="337" t="s">
        <v>256</v>
      </c>
      <c r="D1" s="337"/>
      <c r="E1" s="342" t="s">
        <v>44</v>
      </c>
      <c r="F1" s="342"/>
      <c r="G1" s="342"/>
    </row>
    <row r="2" spans="2:10" ht="19.5" thickBot="1">
      <c r="B2" s="338" t="s">
        <v>21</v>
      </c>
      <c r="C2" s="339"/>
      <c r="D2" s="4" t="s">
        <v>22</v>
      </c>
      <c r="E2" s="4" t="s">
        <v>23</v>
      </c>
      <c r="F2" s="4" t="s">
        <v>24</v>
      </c>
      <c r="G2" s="5" t="s">
        <v>25</v>
      </c>
    </row>
    <row r="3" spans="2:10">
      <c r="B3" s="340" t="s">
        <v>257</v>
      </c>
      <c r="C3" s="341"/>
      <c r="D3" s="6"/>
      <c r="E3" s="6"/>
      <c r="F3" s="6"/>
      <c r="G3" s="7"/>
    </row>
    <row r="4" spans="2:10" ht="30" customHeight="1">
      <c r="B4" s="343"/>
      <c r="C4" s="8"/>
      <c r="D4" s="9"/>
      <c r="E4" s="10"/>
      <c r="F4" s="10"/>
      <c r="G4" s="208">
        <f>D4*E4</f>
        <v>0</v>
      </c>
      <c r="J4" s="11"/>
    </row>
    <row r="5" spans="2:10" ht="30" customHeight="1">
      <c r="B5" s="343"/>
      <c r="C5" s="8"/>
      <c r="D5" s="9"/>
      <c r="E5" s="10"/>
      <c r="F5" s="10"/>
      <c r="G5" s="208">
        <f>D5*E5</f>
        <v>0</v>
      </c>
    </row>
    <row r="6" spans="2:10" ht="30" customHeight="1">
      <c r="B6" s="343"/>
      <c r="C6" s="8"/>
      <c r="D6" s="9"/>
      <c r="E6" s="10"/>
      <c r="F6" s="10"/>
      <c r="G6" s="208">
        <f>D6*E6</f>
        <v>0</v>
      </c>
    </row>
    <row r="7" spans="2:10" ht="30" customHeight="1">
      <c r="B7" s="343"/>
      <c r="C7" s="8"/>
      <c r="D7" s="9"/>
      <c r="E7" s="10"/>
      <c r="F7" s="10"/>
      <c r="G7" s="208">
        <f t="shared" ref="G7:G21" si="0">D7*E7</f>
        <v>0</v>
      </c>
    </row>
    <row r="8" spans="2:10" ht="30" customHeight="1">
      <c r="B8" s="343"/>
      <c r="C8" s="8"/>
      <c r="D8" s="9"/>
      <c r="E8" s="10"/>
      <c r="F8" s="10"/>
      <c r="G8" s="208">
        <f t="shared" si="0"/>
        <v>0</v>
      </c>
    </row>
    <row r="9" spans="2:10" ht="30" customHeight="1">
      <c r="B9" s="343"/>
      <c r="C9" s="8"/>
      <c r="D9" s="9"/>
      <c r="E9" s="10"/>
      <c r="F9" s="10"/>
      <c r="G9" s="208">
        <f t="shared" si="0"/>
        <v>0</v>
      </c>
    </row>
    <row r="10" spans="2:10" ht="30" customHeight="1">
      <c r="B10" s="343"/>
      <c r="C10" s="8"/>
      <c r="D10" s="9"/>
      <c r="E10" s="10"/>
      <c r="F10" s="10"/>
      <c r="G10" s="208">
        <f t="shared" si="0"/>
        <v>0</v>
      </c>
    </row>
    <row r="11" spans="2:10" ht="30" customHeight="1">
      <c r="B11" s="343"/>
      <c r="C11" s="8"/>
      <c r="D11" s="9"/>
      <c r="E11" s="10"/>
      <c r="F11" s="10"/>
      <c r="G11" s="208">
        <f t="shared" si="0"/>
        <v>0</v>
      </c>
    </row>
    <row r="12" spans="2:10" ht="30" customHeight="1">
      <c r="B12" s="343"/>
      <c r="C12" s="8"/>
      <c r="D12" s="9"/>
      <c r="E12" s="10"/>
      <c r="F12" s="10"/>
      <c r="G12" s="208">
        <f t="shared" si="0"/>
        <v>0</v>
      </c>
    </row>
    <row r="13" spans="2:10" ht="30" customHeight="1">
      <c r="B13" s="343"/>
      <c r="C13" s="10"/>
      <c r="D13" s="10"/>
      <c r="E13" s="10"/>
      <c r="F13" s="10"/>
      <c r="G13" s="208">
        <f t="shared" si="0"/>
        <v>0</v>
      </c>
    </row>
    <row r="14" spans="2:10" ht="30" customHeight="1">
      <c r="B14" s="343"/>
      <c r="C14" s="10"/>
      <c r="D14" s="9"/>
      <c r="E14" s="10"/>
      <c r="F14" s="10"/>
      <c r="G14" s="208">
        <f t="shared" si="0"/>
        <v>0</v>
      </c>
    </row>
    <row r="15" spans="2:10" ht="30" customHeight="1">
      <c r="B15" s="343"/>
      <c r="C15" s="10"/>
      <c r="D15" s="10"/>
      <c r="E15" s="10"/>
      <c r="F15" s="10"/>
      <c r="G15" s="208">
        <f t="shared" si="0"/>
        <v>0</v>
      </c>
    </row>
    <row r="16" spans="2:10" ht="30" customHeight="1">
      <c r="B16" s="343"/>
      <c r="C16" s="10"/>
      <c r="D16" s="10"/>
      <c r="E16" s="10"/>
      <c r="F16" s="10"/>
      <c r="G16" s="208">
        <f t="shared" si="0"/>
        <v>0</v>
      </c>
    </row>
    <row r="17" spans="2:10" ht="30" customHeight="1">
      <c r="B17" s="343"/>
      <c r="C17" s="10"/>
      <c r="D17" s="10"/>
      <c r="E17" s="10"/>
      <c r="F17" s="10"/>
      <c r="G17" s="208">
        <f t="shared" si="0"/>
        <v>0</v>
      </c>
    </row>
    <row r="18" spans="2:10" ht="30" customHeight="1">
      <c r="B18" s="343"/>
      <c r="C18" s="10"/>
      <c r="D18" s="10"/>
      <c r="E18" s="10"/>
      <c r="F18" s="10"/>
      <c r="G18" s="208">
        <f t="shared" si="0"/>
        <v>0</v>
      </c>
    </row>
    <row r="19" spans="2:10" ht="30" customHeight="1">
      <c r="B19" s="343"/>
      <c r="C19" s="10"/>
      <c r="D19" s="10"/>
      <c r="E19" s="10"/>
      <c r="F19" s="10"/>
      <c r="G19" s="208">
        <f t="shared" si="0"/>
        <v>0</v>
      </c>
    </row>
    <row r="20" spans="2:10" ht="30" customHeight="1">
      <c r="B20" s="343"/>
      <c r="C20" s="10"/>
      <c r="D20" s="10"/>
      <c r="E20" s="10"/>
      <c r="F20" s="10"/>
      <c r="G20" s="208">
        <f t="shared" si="0"/>
        <v>0</v>
      </c>
      <c r="H20" t="s">
        <v>269</v>
      </c>
    </row>
    <row r="21" spans="2:10" ht="30" customHeight="1" thickBot="1">
      <c r="B21" s="343"/>
      <c r="C21" s="10"/>
      <c r="D21" s="10"/>
      <c r="E21" s="10"/>
      <c r="F21" s="10"/>
      <c r="G21" s="208">
        <f t="shared" si="0"/>
        <v>0</v>
      </c>
    </row>
    <row r="22" spans="2:10" ht="30" customHeight="1" thickBot="1">
      <c r="B22" s="343"/>
      <c r="C22" s="264" t="s">
        <v>26</v>
      </c>
      <c r="D22" s="264"/>
      <c r="E22" s="264"/>
      <c r="F22" s="265"/>
      <c r="G22" s="266">
        <f>SUM(G4:G21)</f>
        <v>0</v>
      </c>
      <c r="J22" s="11"/>
    </row>
    <row r="23" spans="2:10" ht="30" customHeight="1" thickBot="1">
      <c r="B23" s="343"/>
      <c r="C23" s="267" t="s">
        <v>27</v>
      </c>
      <c r="D23" s="264"/>
      <c r="E23" s="264"/>
      <c r="F23" s="264"/>
      <c r="G23" s="268">
        <f>G22*0.1</f>
        <v>0</v>
      </c>
    </row>
    <row r="24" spans="2:10" ht="30" customHeight="1" thickBot="1">
      <c r="B24" s="343"/>
      <c r="C24" s="265" t="s">
        <v>28</v>
      </c>
      <c r="D24" s="269"/>
      <c r="E24" s="269"/>
      <c r="F24" s="269"/>
      <c r="G24" s="266">
        <f>G22+G23</f>
        <v>0</v>
      </c>
    </row>
    <row r="25" spans="2:10" ht="30.75" customHeight="1" thickBot="1">
      <c r="B25" s="343"/>
      <c r="C25" s="264" t="s">
        <v>265</v>
      </c>
      <c r="D25" s="264"/>
      <c r="E25" s="264"/>
      <c r="F25" s="264"/>
      <c r="G25" s="266">
        <f>G22</f>
        <v>0</v>
      </c>
      <c r="H25" s="206" t="s">
        <v>268</v>
      </c>
    </row>
    <row r="26" spans="2:10" ht="30.75" customHeight="1" thickBot="1">
      <c r="B26" s="344"/>
      <c r="C26" s="264" t="s">
        <v>266</v>
      </c>
      <c r="D26" s="264"/>
      <c r="E26" s="264"/>
      <c r="F26" s="264"/>
      <c r="G26" s="270" t="str">
        <f>TEXT(MIN(200000,ROUNDDOWN(G22*2/3,-3)),"#,##0")</f>
        <v>0</v>
      </c>
    </row>
  </sheetData>
  <mergeCells count="5">
    <mergeCell ref="C1:D1"/>
    <mergeCell ref="B2:C2"/>
    <mergeCell ref="B3:C3"/>
    <mergeCell ref="E1:G1"/>
    <mergeCell ref="B4:B26"/>
  </mergeCells>
  <phoneticPr fontId="1"/>
  <pageMargins left="0.7" right="0.7" top="0.75" bottom="0.75" header="0.3" footer="0.3"/>
  <pageSetup paperSize="9" scale="77" orientation="portrait" r:id="rId1"/>
  <colBreaks count="1" manualBreakCount="1">
    <brk id="7"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0BBFB0-AE4F-49BA-8245-30EB43E78828}">
  <sheetPr codeName="Sheet9">
    <tabColor rgb="FF00B050"/>
    <pageSetUpPr fitToPage="1"/>
  </sheetPr>
  <dimension ref="C1:AN68"/>
  <sheetViews>
    <sheetView view="pageBreakPreview" zoomScale="70" zoomScaleNormal="100" zoomScaleSheetLayoutView="70" workbookViewId="0">
      <selection activeCell="AN28" sqref="AN28"/>
    </sheetView>
  </sheetViews>
  <sheetFormatPr defaultColWidth="9" defaultRowHeight="14.25"/>
  <cols>
    <col min="1" max="43" width="3.125" style="1" customWidth="1"/>
    <col min="44" max="51" width="2.5" style="1" customWidth="1"/>
    <col min="52" max="16384" width="9" style="1"/>
  </cols>
  <sheetData>
    <row r="1" spans="3:40" ht="18.75" customHeight="1">
      <c r="C1" s="1" t="s">
        <v>326</v>
      </c>
    </row>
    <row r="2" spans="3:40" ht="18.75" customHeight="1"/>
    <row r="3" spans="3:40" ht="18.75" customHeight="1">
      <c r="E3" s="345" t="s">
        <v>325</v>
      </c>
      <c r="F3" s="345"/>
      <c r="G3" s="345"/>
      <c r="H3" s="345"/>
      <c r="I3" s="345"/>
      <c r="J3" s="345"/>
      <c r="K3" s="345"/>
      <c r="L3" s="345"/>
      <c r="M3" s="345"/>
      <c r="N3" s="345"/>
      <c r="O3" s="345"/>
      <c r="P3" s="345"/>
      <c r="Q3" s="345"/>
      <c r="R3" s="345"/>
      <c r="S3" s="345"/>
      <c r="T3" s="345"/>
      <c r="U3" s="345"/>
      <c r="V3" s="345"/>
      <c r="W3" s="345"/>
      <c r="X3" s="345"/>
      <c r="Y3" s="345"/>
      <c r="Z3" s="345"/>
      <c r="AA3" s="345"/>
      <c r="AB3" s="345"/>
      <c r="AC3" s="345"/>
      <c r="AD3" s="345"/>
      <c r="AE3" s="345"/>
      <c r="AF3" s="345"/>
      <c r="AG3" s="345"/>
      <c r="AH3" s="345"/>
      <c r="AI3" s="345"/>
      <c r="AJ3" s="345"/>
      <c r="AK3" s="345"/>
    </row>
    <row r="4" spans="3:40" ht="18.75" customHeight="1">
      <c r="E4" s="345"/>
      <c r="F4" s="345"/>
      <c r="G4" s="345"/>
      <c r="H4" s="345"/>
      <c r="I4" s="345"/>
      <c r="J4" s="345"/>
      <c r="K4" s="345"/>
      <c r="L4" s="345"/>
      <c r="M4" s="345"/>
      <c r="N4" s="345"/>
      <c r="O4" s="345"/>
      <c r="P4" s="345"/>
      <c r="Q4" s="345"/>
      <c r="R4" s="345"/>
      <c r="S4" s="345"/>
      <c r="T4" s="345"/>
      <c r="U4" s="345"/>
      <c r="V4" s="345"/>
      <c r="W4" s="345"/>
      <c r="X4" s="345"/>
      <c r="Y4" s="345"/>
      <c r="Z4" s="345"/>
      <c r="AA4" s="345"/>
      <c r="AB4" s="345"/>
      <c r="AC4" s="345"/>
      <c r="AD4" s="345"/>
      <c r="AE4" s="345"/>
      <c r="AF4" s="345"/>
      <c r="AG4" s="345"/>
      <c r="AH4" s="345"/>
      <c r="AI4" s="345"/>
      <c r="AJ4" s="345"/>
      <c r="AK4" s="345"/>
    </row>
    <row r="5" spans="3:40" ht="18.75" customHeight="1">
      <c r="E5" s="237"/>
      <c r="F5" s="237"/>
      <c r="G5" s="237"/>
      <c r="H5" s="237"/>
      <c r="I5" s="237"/>
      <c r="J5" s="237"/>
      <c r="K5" s="237"/>
      <c r="L5" s="237"/>
      <c r="M5" s="237"/>
      <c r="N5" s="237"/>
      <c r="O5" s="237"/>
      <c r="P5" s="237"/>
      <c r="Q5" s="237"/>
      <c r="R5" s="237"/>
      <c r="S5" s="237"/>
      <c r="T5" s="237"/>
      <c r="U5" s="237"/>
      <c r="V5" s="237"/>
      <c r="W5" s="237"/>
      <c r="X5" s="237"/>
      <c r="Y5" s="237"/>
      <c r="Z5" s="237"/>
      <c r="AA5" s="237"/>
      <c r="AB5" s="237"/>
      <c r="AC5" s="237"/>
      <c r="AD5" s="237"/>
      <c r="AE5" s="237"/>
      <c r="AF5" s="237"/>
      <c r="AG5" s="237"/>
      <c r="AH5" s="237"/>
      <c r="AI5" s="237"/>
      <c r="AJ5" s="237"/>
      <c r="AK5" s="237"/>
    </row>
    <row r="6" spans="3:40" ht="18.75" customHeight="1">
      <c r="AC6" s="349">
        <f>申請内容入力シート!D2</f>
        <v>0</v>
      </c>
      <c r="AD6" s="349"/>
      <c r="AE6" s="349"/>
      <c r="AF6" s="349"/>
      <c r="AG6" s="349"/>
      <c r="AH6" s="349"/>
      <c r="AI6" s="349"/>
      <c r="AJ6" s="349"/>
      <c r="AK6" s="349"/>
      <c r="AL6" s="349"/>
    </row>
    <row r="7" spans="3:40" ht="18.75" customHeight="1">
      <c r="AC7" s="238"/>
      <c r="AD7" s="238"/>
      <c r="AE7" s="238"/>
      <c r="AF7" s="238"/>
      <c r="AG7" s="238"/>
      <c r="AH7" s="238"/>
      <c r="AI7" s="238"/>
      <c r="AJ7" s="238"/>
      <c r="AK7" s="238"/>
      <c r="AL7" s="238"/>
    </row>
    <row r="8" spans="3:40" ht="18.75" customHeight="1">
      <c r="C8" s="201" t="s">
        <v>1</v>
      </c>
    </row>
    <row r="9" spans="3:40" ht="18.75" customHeight="1">
      <c r="R9" s="253" t="s">
        <v>339</v>
      </c>
      <c r="S9" s="252"/>
      <c r="T9" s="252"/>
      <c r="U9" s="252"/>
      <c r="V9" s="252"/>
      <c r="W9" s="351">
        <f>申請内容入力シート!D3</f>
        <v>0</v>
      </c>
      <c r="X9" s="351"/>
      <c r="Y9" s="351"/>
      <c r="Z9" s="351"/>
      <c r="AA9" s="351"/>
      <c r="AB9" s="351"/>
      <c r="AC9" s="351"/>
      <c r="AD9" s="351"/>
      <c r="AE9" s="351"/>
      <c r="AF9" s="351"/>
      <c r="AG9" s="351"/>
      <c r="AH9" s="351"/>
      <c r="AI9" s="351"/>
      <c r="AJ9" s="351"/>
      <c r="AK9" s="351"/>
      <c r="AL9" s="351"/>
      <c r="AM9" s="22"/>
      <c r="AN9" s="22"/>
    </row>
    <row r="10" spans="3:40" ht="18.75" customHeight="1">
      <c r="R10" s="255" t="s">
        <v>338</v>
      </c>
      <c r="S10" s="254"/>
      <c r="T10" s="254"/>
      <c r="U10" s="254"/>
      <c r="V10" s="254"/>
      <c r="W10" s="350">
        <f>申請内容入力シート!D4</f>
        <v>0</v>
      </c>
      <c r="X10" s="350"/>
      <c r="Y10" s="350"/>
      <c r="Z10" s="350"/>
      <c r="AA10" s="350"/>
      <c r="AB10" s="350"/>
      <c r="AC10" s="350"/>
      <c r="AD10" s="350"/>
      <c r="AE10" s="350"/>
      <c r="AF10" s="350"/>
      <c r="AG10" s="350"/>
      <c r="AH10" s="350"/>
      <c r="AI10" s="350"/>
      <c r="AJ10" s="350"/>
      <c r="AK10" s="350"/>
      <c r="AL10" s="350"/>
      <c r="AM10" s="22"/>
      <c r="AN10" s="22"/>
    </row>
    <row r="11" spans="3:40" ht="18.75" customHeight="1">
      <c r="R11" s="255" t="s">
        <v>349</v>
      </c>
      <c r="S11" s="254"/>
      <c r="T11" s="254"/>
      <c r="U11" s="254"/>
      <c r="V11" s="254"/>
      <c r="W11" s="350">
        <f>申請内容入力シート!D6</f>
        <v>0</v>
      </c>
      <c r="X11" s="350"/>
      <c r="Y11" s="350"/>
      <c r="Z11" s="350"/>
      <c r="AA11" s="350"/>
      <c r="AB11" s="350"/>
      <c r="AC11" s="350"/>
      <c r="AD11" s="350"/>
      <c r="AE11" s="350"/>
      <c r="AF11" s="350"/>
      <c r="AG11" s="350"/>
      <c r="AH11" s="350"/>
      <c r="AI11" s="350"/>
      <c r="AJ11" s="350"/>
      <c r="AK11" s="350"/>
      <c r="AL11" s="350"/>
      <c r="AM11" s="22"/>
      <c r="AN11" s="22"/>
    </row>
    <row r="12" spans="3:40" ht="18.75" customHeight="1">
      <c r="R12" s="350" t="s">
        <v>340</v>
      </c>
      <c r="S12" s="350"/>
      <c r="T12" s="350"/>
      <c r="U12" s="350"/>
      <c r="V12" s="350"/>
      <c r="W12" s="350">
        <f>申請内容入力シート!D7</f>
        <v>0</v>
      </c>
      <c r="X12" s="352"/>
      <c r="Y12" s="352"/>
      <c r="Z12" s="352"/>
      <c r="AA12" s="352"/>
      <c r="AB12" s="352"/>
      <c r="AC12" s="352"/>
      <c r="AD12" s="352"/>
      <c r="AE12" s="352"/>
      <c r="AF12" s="352"/>
      <c r="AG12" s="352"/>
      <c r="AH12" s="352"/>
      <c r="AI12" s="352"/>
      <c r="AJ12" s="352"/>
      <c r="AK12" s="352"/>
      <c r="AL12" s="352"/>
      <c r="AM12" s="22"/>
      <c r="AN12" s="22"/>
    </row>
    <row r="13" spans="3:40" ht="18.75" customHeight="1">
      <c r="R13" s="353" t="s">
        <v>341</v>
      </c>
      <c r="S13" s="354"/>
      <c r="T13" s="354"/>
      <c r="U13" s="354"/>
      <c r="V13" s="354"/>
      <c r="W13" s="350">
        <f>申請内容入力シート!D8</f>
        <v>0</v>
      </c>
      <c r="X13" s="352"/>
      <c r="Y13" s="352"/>
      <c r="Z13" s="352"/>
      <c r="AA13" s="352"/>
      <c r="AB13" s="352"/>
      <c r="AC13" s="352"/>
      <c r="AD13" s="352"/>
      <c r="AE13" s="352"/>
      <c r="AF13" s="352"/>
      <c r="AG13" s="352"/>
      <c r="AH13" s="356"/>
      <c r="AI13" s="356"/>
      <c r="AJ13" s="356"/>
      <c r="AK13" s="356"/>
      <c r="AL13" s="356"/>
      <c r="AM13" s="23"/>
      <c r="AN13" s="22"/>
    </row>
    <row r="14" spans="3:40" ht="18.75" customHeight="1">
      <c r="R14" s="253" t="s">
        <v>342</v>
      </c>
      <c r="S14" s="252"/>
      <c r="T14" s="252"/>
      <c r="U14" s="252"/>
      <c r="V14" s="252"/>
      <c r="W14" s="351">
        <f>申請内容入力シート!D9</f>
        <v>0</v>
      </c>
      <c r="X14" s="355"/>
      <c r="Y14" s="355"/>
      <c r="Z14" s="355"/>
      <c r="AA14" s="355"/>
      <c r="AB14" s="355"/>
      <c r="AC14" s="355"/>
      <c r="AD14" s="355"/>
      <c r="AE14" s="355"/>
      <c r="AF14" s="355"/>
      <c r="AG14" s="355"/>
      <c r="AH14" s="355"/>
      <c r="AI14" s="355"/>
      <c r="AJ14" s="355"/>
      <c r="AK14" s="355"/>
      <c r="AL14" s="355"/>
      <c r="AM14" s="22"/>
      <c r="AN14" s="22"/>
    </row>
    <row r="15" spans="3:40" ht="18.75" customHeight="1"/>
    <row r="16" spans="3:40" ht="18.75" customHeight="1">
      <c r="D16" s="201" t="s">
        <v>324</v>
      </c>
    </row>
    <row r="17" spans="4:38" ht="18.75" customHeight="1"/>
    <row r="18" spans="4:38" ht="18.75" customHeight="1" thickBot="1">
      <c r="D18" s="201" t="s">
        <v>304</v>
      </c>
    </row>
    <row r="19" spans="4:38" ht="18.75" customHeight="1" thickBot="1">
      <c r="D19" s="346" t="str">
        <f>"　　"&amp;申請内容入力シート!D5</f>
        <v>　　</v>
      </c>
      <c r="E19" s="347"/>
      <c r="F19" s="347"/>
      <c r="G19" s="347"/>
      <c r="H19" s="347"/>
      <c r="I19" s="347"/>
      <c r="J19" s="347"/>
      <c r="K19" s="347"/>
      <c r="L19" s="347"/>
      <c r="M19" s="347"/>
      <c r="N19" s="347"/>
      <c r="O19" s="347"/>
      <c r="P19" s="347"/>
      <c r="Q19" s="347"/>
      <c r="R19" s="347"/>
      <c r="S19" s="347"/>
      <c r="T19" s="347"/>
      <c r="U19" s="347"/>
      <c r="V19" s="347"/>
      <c r="W19" s="347"/>
      <c r="X19" s="347"/>
      <c r="Y19" s="347"/>
      <c r="Z19" s="347"/>
      <c r="AA19" s="347"/>
      <c r="AB19" s="347"/>
      <c r="AC19" s="347"/>
      <c r="AD19" s="347"/>
      <c r="AE19" s="347"/>
      <c r="AF19" s="347"/>
      <c r="AG19" s="347"/>
      <c r="AH19" s="347"/>
      <c r="AI19" s="347"/>
      <c r="AJ19" s="347"/>
      <c r="AK19" s="347"/>
      <c r="AL19" s="348"/>
    </row>
    <row r="20" spans="4:38" ht="18.75" customHeight="1">
      <c r="D20" s="243"/>
      <c r="E20" s="243"/>
      <c r="F20" s="243"/>
      <c r="G20" s="243"/>
      <c r="H20" s="243"/>
      <c r="I20" s="243"/>
      <c r="J20" s="243"/>
      <c r="K20" s="243"/>
      <c r="L20" s="243"/>
      <c r="M20" s="243"/>
      <c r="N20" s="243"/>
      <c r="O20" s="243"/>
      <c r="P20" s="243"/>
      <c r="Q20" s="243"/>
      <c r="R20" s="243"/>
      <c r="S20" s="243"/>
      <c r="T20" s="243"/>
      <c r="U20" s="243"/>
      <c r="V20" s="243"/>
      <c r="W20" s="243"/>
      <c r="X20" s="243"/>
      <c r="Y20" s="243"/>
      <c r="Z20" s="243"/>
      <c r="AA20" s="243"/>
      <c r="AB20" s="243"/>
      <c r="AC20" s="243"/>
      <c r="AD20" s="243"/>
      <c r="AE20" s="243"/>
      <c r="AF20" s="243"/>
      <c r="AG20" s="243"/>
      <c r="AH20" s="243"/>
      <c r="AI20" s="243"/>
      <c r="AJ20" s="243"/>
      <c r="AK20" s="243"/>
      <c r="AL20" s="243"/>
    </row>
    <row r="21" spans="4:38" ht="18.75" customHeight="1" thickBot="1">
      <c r="D21" s="201" t="s">
        <v>306</v>
      </c>
    </row>
    <row r="22" spans="4:38" ht="18.75" customHeight="1" thickBot="1">
      <c r="D22" s="346" t="str">
        <f>"　　"&amp;申請内容入力シート!D11</f>
        <v>　　-</v>
      </c>
      <c r="E22" s="347"/>
      <c r="F22" s="347"/>
      <c r="G22" s="347"/>
      <c r="H22" s="347"/>
      <c r="I22" s="347"/>
      <c r="J22" s="347"/>
      <c r="K22" s="347"/>
      <c r="L22" s="347"/>
      <c r="M22" s="347"/>
      <c r="N22" s="347"/>
      <c r="O22" s="347"/>
      <c r="P22" s="347"/>
      <c r="Q22" s="347"/>
      <c r="R22" s="347"/>
      <c r="S22" s="347"/>
      <c r="T22" s="347"/>
      <c r="U22" s="347"/>
      <c r="V22" s="347"/>
      <c r="W22" s="347"/>
      <c r="X22" s="347"/>
      <c r="Y22" s="347"/>
      <c r="Z22" s="347"/>
      <c r="AA22" s="347"/>
      <c r="AB22" s="347"/>
      <c r="AC22" s="347"/>
      <c r="AD22" s="347"/>
      <c r="AE22" s="347"/>
      <c r="AF22" s="347"/>
      <c r="AG22" s="347"/>
      <c r="AH22" s="347"/>
      <c r="AI22" s="347"/>
      <c r="AJ22" s="347"/>
      <c r="AK22" s="347"/>
      <c r="AL22" s="348"/>
    </row>
    <row r="23" spans="4:38" ht="18.75" customHeight="1" thickBot="1">
      <c r="D23" s="346" t="str">
        <f>"　　"&amp;申請内容入力シート!D12</f>
        <v>　　-</v>
      </c>
      <c r="E23" s="347"/>
      <c r="F23" s="347"/>
      <c r="G23" s="347"/>
      <c r="H23" s="347"/>
      <c r="I23" s="347"/>
      <c r="J23" s="347"/>
      <c r="K23" s="347"/>
      <c r="L23" s="347"/>
      <c r="M23" s="347"/>
      <c r="N23" s="347"/>
      <c r="O23" s="347"/>
      <c r="P23" s="347"/>
      <c r="Q23" s="347"/>
      <c r="R23" s="347"/>
      <c r="S23" s="347"/>
      <c r="T23" s="347"/>
      <c r="U23" s="347"/>
      <c r="V23" s="347"/>
      <c r="W23" s="347"/>
      <c r="X23" s="347"/>
      <c r="Y23" s="347"/>
      <c r="Z23" s="347"/>
      <c r="AA23" s="347"/>
      <c r="AB23" s="347"/>
      <c r="AC23" s="347"/>
      <c r="AD23" s="347"/>
      <c r="AE23" s="347"/>
      <c r="AF23" s="347"/>
      <c r="AG23" s="347"/>
      <c r="AH23" s="347"/>
      <c r="AI23" s="347"/>
      <c r="AJ23" s="347"/>
      <c r="AK23" s="347"/>
      <c r="AL23" s="348"/>
    </row>
    <row r="24" spans="4:38" ht="18.75" customHeight="1" thickBot="1">
      <c r="D24" s="346" t="str">
        <f>"　　"&amp;申請内容入力シート!D13</f>
        <v>　　-</v>
      </c>
      <c r="E24" s="347"/>
      <c r="F24" s="347"/>
      <c r="G24" s="347"/>
      <c r="H24" s="347"/>
      <c r="I24" s="347"/>
      <c r="J24" s="347"/>
      <c r="K24" s="347"/>
      <c r="L24" s="347"/>
      <c r="M24" s="347"/>
      <c r="N24" s="347"/>
      <c r="O24" s="347"/>
      <c r="P24" s="347"/>
      <c r="Q24" s="347"/>
      <c r="R24" s="347"/>
      <c r="S24" s="347"/>
      <c r="T24" s="347"/>
      <c r="U24" s="347"/>
      <c r="V24" s="347"/>
      <c r="W24" s="347"/>
      <c r="X24" s="347"/>
      <c r="Y24" s="347"/>
      <c r="Z24" s="347"/>
      <c r="AA24" s="347"/>
      <c r="AB24" s="347"/>
      <c r="AC24" s="347"/>
      <c r="AD24" s="347"/>
      <c r="AE24" s="347"/>
      <c r="AF24" s="347"/>
      <c r="AG24" s="347"/>
      <c r="AH24" s="347"/>
      <c r="AI24" s="347"/>
      <c r="AJ24" s="347"/>
      <c r="AK24" s="347"/>
      <c r="AL24" s="348"/>
    </row>
    <row r="25" spans="4:38" ht="18.75" customHeight="1">
      <c r="D25" s="243"/>
      <c r="E25" s="243"/>
      <c r="F25" s="243"/>
      <c r="G25" s="243"/>
      <c r="H25" s="243"/>
      <c r="I25" s="243"/>
      <c r="J25" s="243"/>
      <c r="K25" s="243"/>
      <c r="L25" s="243"/>
      <c r="M25" s="243"/>
      <c r="N25" s="243"/>
      <c r="O25" s="243"/>
      <c r="P25" s="243"/>
      <c r="Q25" s="243"/>
      <c r="R25" s="243"/>
      <c r="S25" s="243"/>
      <c r="T25" s="243"/>
      <c r="U25" s="243"/>
      <c r="V25" s="243"/>
      <c r="W25" s="243"/>
      <c r="X25" s="243"/>
      <c r="Y25" s="243"/>
      <c r="Z25" s="243"/>
      <c r="AA25" s="243"/>
      <c r="AB25" s="243"/>
      <c r="AC25" s="243"/>
      <c r="AD25" s="243"/>
      <c r="AE25" s="243"/>
      <c r="AF25" s="243"/>
      <c r="AG25" s="243"/>
      <c r="AH25" s="243"/>
      <c r="AI25" s="243"/>
      <c r="AJ25" s="243"/>
      <c r="AK25" s="243"/>
      <c r="AL25" s="243"/>
    </row>
    <row r="26" spans="4:38" ht="18.75" customHeight="1" thickBot="1">
      <c r="D26" s="201" t="s">
        <v>305</v>
      </c>
    </row>
    <row r="27" spans="4:38" ht="18.75" customHeight="1" thickBot="1">
      <c r="D27" s="192"/>
      <c r="E27" s="409">
        <f>申請内容入力シート!D18</f>
        <v>0</v>
      </c>
      <c r="F27" s="409"/>
      <c r="G27" s="409"/>
      <c r="H27" s="409"/>
      <c r="I27" s="409"/>
      <c r="J27" s="409"/>
      <c r="K27" s="410" t="s">
        <v>19</v>
      </c>
      <c r="L27" s="410"/>
      <c r="M27" s="411">
        <f>申請内容入力シート!D19</f>
        <v>0</v>
      </c>
      <c r="N27" s="411"/>
      <c r="O27" s="411"/>
      <c r="P27" s="411"/>
      <c r="Q27" s="411"/>
      <c r="R27" s="411"/>
      <c r="S27" s="412"/>
      <c r="T27" s="1" t="s">
        <v>307</v>
      </c>
    </row>
    <row r="28" spans="4:38" ht="18.75" customHeight="1">
      <c r="D28" s="244"/>
      <c r="E28" s="245"/>
      <c r="F28" s="245"/>
      <c r="G28" s="245"/>
      <c r="H28" s="245"/>
      <c r="I28" s="245"/>
      <c r="J28" s="245"/>
      <c r="K28" s="246"/>
      <c r="L28" s="246"/>
      <c r="M28" s="247"/>
      <c r="N28" s="247"/>
      <c r="O28" s="247"/>
      <c r="P28" s="247"/>
      <c r="Q28" s="247"/>
      <c r="R28" s="247"/>
      <c r="S28" s="247"/>
    </row>
    <row r="29" spans="4:38" ht="18.75" customHeight="1" thickBot="1">
      <c r="D29" s="201" t="s">
        <v>308</v>
      </c>
    </row>
    <row r="30" spans="4:38" ht="25.5" customHeight="1" thickBot="1">
      <c r="D30" s="413" t="s">
        <v>20</v>
      </c>
      <c r="E30" s="414"/>
      <c r="F30" s="414"/>
      <c r="G30" s="414"/>
      <c r="H30" s="414"/>
      <c r="I30" s="414"/>
      <c r="J30" s="414"/>
      <c r="K30" s="414"/>
      <c r="L30" s="415"/>
      <c r="M30" s="406" t="str">
        <f>TEXT(ROUNDDOWN(申請内容入力シート!D34,-3),"#,##0")&amp;"円"</f>
        <v>0円</v>
      </c>
      <c r="N30" s="407"/>
      <c r="O30" s="407"/>
      <c r="P30" s="407"/>
      <c r="Q30" s="407"/>
      <c r="R30" s="407"/>
      <c r="S30" s="407"/>
      <c r="T30" s="407"/>
      <c r="U30" s="407"/>
      <c r="V30" s="407"/>
      <c r="W30" s="407"/>
      <c r="X30" s="407"/>
      <c r="Y30" s="408"/>
    </row>
    <row r="31" spans="4:38" ht="25.5" customHeight="1" thickBot="1">
      <c r="D31" s="2" t="s">
        <v>38</v>
      </c>
      <c r="E31" s="3"/>
      <c r="F31" s="3"/>
      <c r="G31" s="3"/>
      <c r="H31" s="3"/>
      <c r="I31" s="3"/>
      <c r="J31" s="3"/>
      <c r="K31" s="3"/>
      <c r="L31" s="3"/>
      <c r="M31" s="406" t="str">
        <f>TEXT(申請内容入力シート!D33,"#,##0")&amp;"円"</f>
        <v>0円</v>
      </c>
      <c r="N31" s="407"/>
      <c r="O31" s="407"/>
      <c r="P31" s="407"/>
      <c r="Q31" s="407"/>
      <c r="R31" s="407"/>
      <c r="S31" s="407"/>
      <c r="T31" s="407"/>
      <c r="U31" s="407"/>
      <c r="V31" s="407"/>
      <c r="W31" s="407"/>
      <c r="X31" s="407"/>
      <c r="Y31" s="408"/>
      <c r="Z31" s="1" t="s">
        <v>43</v>
      </c>
    </row>
    <row r="32" spans="4:38" ht="18.75" customHeight="1">
      <c r="D32" s="23"/>
      <c r="E32" s="23"/>
      <c r="F32" s="23"/>
      <c r="G32" s="23"/>
      <c r="H32" s="23"/>
      <c r="I32" s="23"/>
      <c r="J32" s="23"/>
      <c r="K32" s="23"/>
      <c r="L32" s="23"/>
      <c r="M32" s="248"/>
      <c r="N32" s="248"/>
      <c r="O32" s="248"/>
      <c r="P32" s="248"/>
      <c r="Q32" s="248"/>
      <c r="R32" s="248"/>
      <c r="S32" s="248"/>
      <c r="T32" s="248"/>
      <c r="U32" s="248"/>
      <c r="V32" s="248"/>
      <c r="W32" s="248"/>
      <c r="X32" s="248"/>
      <c r="Y32" s="248"/>
    </row>
    <row r="33" spans="4:38" ht="18.75" customHeight="1" thickBot="1">
      <c r="D33" s="201" t="s">
        <v>309</v>
      </c>
    </row>
    <row r="34" spans="4:38" ht="30" customHeight="1">
      <c r="D34" s="362" t="s">
        <v>40</v>
      </c>
      <c r="E34" s="363"/>
      <c r="F34" s="363"/>
      <c r="G34" s="363"/>
      <c r="H34" s="363"/>
      <c r="I34" s="363"/>
      <c r="J34" s="363"/>
      <c r="K34" s="363"/>
      <c r="L34" s="364"/>
      <c r="M34" s="394" t="s">
        <v>329</v>
      </c>
      <c r="N34" s="395"/>
      <c r="O34" s="395"/>
      <c r="P34" s="395"/>
      <c r="Q34" s="395"/>
      <c r="R34" s="395"/>
      <c r="S34" s="395"/>
      <c r="T34" s="395"/>
      <c r="U34" s="395"/>
      <c r="V34" s="395"/>
      <c r="W34" s="395"/>
      <c r="X34" s="395"/>
      <c r="Y34" s="395"/>
      <c r="Z34" s="395"/>
      <c r="AA34" s="395"/>
      <c r="AB34" s="395"/>
      <c r="AC34" s="395"/>
      <c r="AD34" s="395"/>
      <c r="AE34" s="395"/>
      <c r="AF34" s="395"/>
      <c r="AG34" s="395"/>
      <c r="AH34" s="395"/>
      <c r="AI34" s="395"/>
      <c r="AJ34" s="395"/>
      <c r="AK34" s="395"/>
      <c r="AL34" s="396"/>
    </row>
    <row r="35" spans="4:38" ht="30" customHeight="1">
      <c r="D35" s="365"/>
      <c r="E35" s="366"/>
      <c r="F35" s="366"/>
      <c r="G35" s="366"/>
      <c r="H35" s="366"/>
      <c r="I35" s="366"/>
      <c r="J35" s="366"/>
      <c r="K35" s="366"/>
      <c r="L35" s="367"/>
      <c r="M35" s="397"/>
      <c r="N35" s="398"/>
      <c r="O35" s="398"/>
      <c r="P35" s="398"/>
      <c r="Q35" s="398"/>
      <c r="R35" s="398"/>
      <c r="S35" s="398"/>
      <c r="T35" s="398"/>
      <c r="U35" s="398"/>
      <c r="V35" s="398"/>
      <c r="W35" s="398"/>
      <c r="X35" s="398"/>
      <c r="Y35" s="398"/>
      <c r="Z35" s="398"/>
      <c r="AA35" s="398"/>
      <c r="AB35" s="398"/>
      <c r="AC35" s="398"/>
      <c r="AD35" s="398"/>
      <c r="AE35" s="398"/>
      <c r="AF35" s="398"/>
      <c r="AG35" s="398"/>
      <c r="AH35" s="398"/>
      <c r="AI35" s="398"/>
      <c r="AJ35" s="398"/>
      <c r="AK35" s="398"/>
      <c r="AL35" s="399"/>
    </row>
    <row r="36" spans="4:38" ht="30" customHeight="1">
      <c r="D36" s="365"/>
      <c r="E36" s="366"/>
      <c r="F36" s="366"/>
      <c r="G36" s="366"/>
      <c r="H36" s="366"/>
      <c r="I36" s="366"/>
      <c r="J36" s="366"/>
      <c r="K36" s="366"/>
      <c r="L36" s="367"/>
      <c r="M36" s="397"/>
      <c r="N36" s="398"/>
      <c r="O36" s="398"/>
      <c r="P36" s="398"/>
      <c r="Q36" s="398"/>
      <c r="R36" s="398"/>
      <c r="S36" s="398"/>
      <c r="T36" s="398"/>
      <c r="U36" s="398"/>
      <c r="V36" s="398"/>
      <c r="W36" s="398"/>
      <c r="X36" s="398"/>
      <c r="Y36" s="398"/>
      <c r="Z36" s="398"/>
      <c r="AA36" s="398"/>
      <c r="AB36" s="398"/>
      <c r="AC36" s="398"/>
      <c r="AD36" s="398"/>
      <c r="AE36" s="398"/>
      <c r="AF36" s="398"/>
      <c r="AG36" s="398"/>
      <c r="AH36" s="398"/>
      <c r="AI36" s="398"/>
      <c r="AJ36" s="398"/>
      <c r="AK36" s="398"/>
      <c r="AL36" s="399"/>
    </row>
    <row r="37" spans="4:38" ht="30" customHeight="1">
      <c r="D37" s="365"/>
      <c r="E37" s="366"/>
      <c r="F37" s="366"/>
      <c r="G37" s="366"/>
      <c r="H37" s="366"/>
      <c r="I37" s="366"/>
      <c r="J37" s="366"/>
      <c r="K37" s="366"/>
      <c r="L37" s="367"/>
      <c r="M37" s="397"/>
      <c r="N37" s="398"/>
      <c r="O37" s="398"/>
      <c r="P37" s="398"/>
      <c r="Q37" s="398"/>
      <c r="R37" s="398"/>
      <c r="S37" s="398"/>
      <c r="T37" s="398"/>
      <c r="U37" s="398"/>
      <c r="V37" s="398"/>
      <c r="W37" s="398"/>
      <c r="X37" s="398"/>
      <c r="Y37" s="398"/>
      <c r="Z37" s="398"/>
      <c r="AA37" s="398"/>
      <c r="AB37" s="398"/>
      <c r="AC37" s="398"/>
      <c r="AD37" s="398"/>
      <c r="AE37" s="398"/>
      <c r="AF37" s="398"/>
      <c r="AG37" s="398"/>
      <c r="AH37" s="398"/>
      <c r="AI37" s="398"/>
      <c r="AJ37" s="398"/>
      <c r="AK37" s="398"/>
      <c r="AL37" s="399"/>
    </row>
    <row r="38" spans="4:38" ht="30" customHeight="1">
      <c r="D38" s="365"/>
      <c r="E38" s="366"/>
      <c r="F38" s="366"/>
      <c r="G38" s="366"/>
      <c r="H38" s="366"/>
      <c r="I38" s="366"/>
      <c r="J38" s="366"/>
      <c r="K38" s="366"/>
      <c r="L38" s="367"/>
      <c r="M38" s="397"/>
      <c r="N38" s="398"/>
      <c r="O38" s="398"/>
      <c r="P38" s="398"/>
      <c r="Q38" s="398"/>
      <c r="R38" s="398"/>
      <c r="S38" s="398"/>
      <c r="T38" s="398"/>
      <c r="U38" s="398"/>
      <c r="V38" s="398"/>
      <c r="W38" s="398"/>
      <c r="X38" s="398"/>
      <c r="Y38" s="398"/>
      <c r="Z38" s="398"/>
      <c r="AA38" s="398"/>
      <c r="AB38" s="398"/>
      <c r="AC38" s="398"/>
      <c r="AD38" s="398"/>
      <c r="AE38" s="398"/>
      <c r="AF38" s="398"/>
      <c r="AG38" s="398"/>
      <c r="AH38" s="398"/>
      <c r="AI38" s="398"/>
      <c r="AJ38" s="398"/>
      <c r="AK38" s="398"/>
      <c r="AL38" s="399"/>
    </row>
    <row r="39" spans="4:38" ht="30" customHeight="1">
      <c r="D39" s="365"/>
      <c r="E39" s="366"/>
      <c r="F39" s="366"/>
      <c r="G39" s="366"/>
      <c r="H39" s="366"/>
      <c r="I39" s="366"/>
      <c r="J39" s="366"/>
      <c r="K39" s="366"/>
      <c r="L39" s="367"/>
      <c r="M39" s="397"/>
      <c r="N39" s="398"/>
      <c r="O39" s="398"/>
      <c r="P39" s="398"/>
      <c r="Q39" s="398"/>
      <c r="R39" s="398"/>
      <c r="S39" s="398"/>
      <c r="T39" s="398"/>
      <c r="U39" s="398"/>
      <c r="V39" s="398"/>
      <c r="W39" s="398"/>
      <c r="X39" s="398"/>
      <c r="Y39" s="398"/>
      <c r="Z39" s="398"/>
      <c r="AA39" s="398"/>
      <c r="AB39" s="398"/>
      <c r="AC39" s="398"/>
      <c r="AD39" s="398"/>
      <c r="AE39" s="398"/>
      <c r="AF39" s="398"/>
      <c r="AG39" s="398"/>
      <c r="AH39" s="398"/>
      <c r="AI39" s="398"/>
      <c r="AJ39" s="398"/>
      <c r="AK39" s="398"/>
      <c r="AL39" s="399"/>
    </row>
    <row r="40" spans="4:38" ht="30" customHeight="1">
      <c r="D40" s="368"/>
      <c r="E40" s="369"/>
      <c r="F40" s="369"/>
      <c r="G40" s="369"/>
      <c r="H40" s="369"/>
      <c r="I40" s="369"/>
      <c r="J40" s="369"/>
      <c r="K40" s="369"/>
      <c r="L40" s="370"/>
      <c r="M40" s="400"/>
      <c r="N40" s="401"/>
      <c r="O40" s="401"/>
      <c r="P40" s="401"/>
      <c r="Q40" s="401"/>
      <c r="R40" s="401"/>
      <c r="S40" s="401"/>
      <c r="T40" s="401"/>
      <c r="U40" s="401"/>
      <c r="V40" s="401"/>
      <c r="W40" s="401"/>
      <c r="X40" s="401"/>
      <c r="Y40" s="401"/>
      <c r="Z40" s="401"/>
      <c r="AA40" s="401"/>
      <c r="AB40" s="401"/>
      <c r="AC40" s="401"/>
      <c r="AD40" s="401"/>
      <c r="AE40" s="401"/>
      <c r="AF40" s="401"/>
      <c r="AG40" s="401"/>
      <c r="AH40" s="401"/>
      <c r="AI40" s="401"/>
      <c r="AJ40" s="401"/>
      <c r="AK40" s="401"/>
      <c r="AL40" s="402"/>
    </row>
    <row r="41" spans="4:38" ht="18.75" customHeight="1">
      <c r="D41" s="381" t="s">
        <v>327</v>
      </c>
      <c r="E41" s="382"/>
      <c r="F41" s="382"/>
      <c r="G41" s="382"/>
      <c r="H41" s="382"/>
      <c r="I41" s="382"/>
      <c r="J41" s="382"/>
      <c r="K41" s="382"/>
      <c r="L41" s="382"/>
      <c r="M41" s="379" t="s">
        <v>330</v>
      </c>
      <c r="N41" s="379"/>
      <c r="O41" s="379"/>
      <c r="P41" s="379"/>
      <c r="Q41" s="379"/>
      <c r="R41" s="379"/>
      <c r="S41" s="379"/>
      <c r="T41" s="379"/>
      <c r="U41" s="379"/>
      <c r="V41" s="379"/>
      <c r="W41" s="379"/>
      <c r="X41" s="379"/>
      <c r="Y41" s="379"/>
      <c r="Z41" s="379"/>
      <c r="AA41" s="379"/>
      <c r="AB41" s="379"/>
      <c r="AC41" s="379"/>
      <c r="AD41" s="379"/>
      <c r="AE41" s="379"/>
      <c r="AF41" s="379"/>
      <c r="AG41" s="379"/>
      <c r="AH41" s="379"/>
      <c r="AI41" s="379"/>
      <c r="AJ41" s="379"/>
      <c r="AK41" s="379"/>
      <c r="AL41" s="380"/>
    </row>
    <row r="42" spans="4:38" ht="18.75" customHeight="1">
      <c r="D42" s="381"/>
      <c r="E42" s="382"/>
      <c r="F42" s="382"/>
      <c r="G42" s="382"/>
      <c r="H42" s="382"/>
      <c r="I42" s="382"/>
      <c r="J42" s="382"/>
      <c r="K42" s="382"/>
      <c r="L42" s="382"/>
      <c r="M42" s="379"/>
      <c r="N42" s="379"/>
      <c r="O42" s="379"/>
      <c r="P42" s="379"/>
      <c r="Q42" s="379"/>
      <c r="R42" s="379"/>
      <c r="S42" s="379"/>
      <c r="T42" s="379"/>
      <c r="U42" s="379"/>
      <c r="V42" s="379"/>
      <c r="W42" s="379"/>
      <c r="X42" s="379"/>
      <c r="Y42" s="379"/>
      <c r="Z42" s="379"/>
      <c r="AA42" s="379"/>
      <c r="AB42" s="379"/>
      <c r="AC42" s="379"/>
      <c r="AD42" s="379"/>
      <c r="AE42" s="379"/>
      <c r="AF42" s="379"/>
      <c r="AG42" s="379"/>
      <c r="AH42" s="379"/>
      <c r="AI42" s="379"/>
      <c r="AJ42" s="379"/>
      <c r="AK42" s="379"/>
      <c r="AL42" s="380"/>
    </row>
    <row r="43" spans="4:38" ht="18.75" customHeight="1">
      <c r="D43" s="381"/>
      <c r="E43" s="382"/>
      <c r="F43" s="382"/>
      <c r="G43" s="382"/>
      <c r="H43" s="382"/>
      <c r="I43" s="382"/>
      <c r="J43" s="382"/>
      <c r="K43" s="382"/>
      <c r="L43" s="382"/>
      <c r="M43" s="379"/>
      <c r="N43" s="379"/>
      <c r="O43" s="379"/>
      <c r="P43" s="379"/>
      <c r="Q43" s="379"/>
      <c r="R43" s="379"/>
      <c r="S43" s="379"/>
      <c r="T43" s="379"/>
      <c r="U43" s="379"/>
      <c r="V43" s="379"/>
      <c r="W43" s="379"/>
      <c r="X43" s="379"/>
      <c r="Y43" s="379"/>
      <c r="Z43" s="379"/>
      <c r="AA43" s="379"/>
      <c r="AB43" s="379"/>
      <c r="AC43" s="379"/>
      <c r="AD43" s="379"/>
      <c r="AE43" s="379"/>
      <c r="AF43" s="379"/>
      <c r="AG43" s="379"/>
      <c r="AH43" s="379"/>
      <c r="AI43" s="379"/>
      <c r="AJ43" s="379"/>
      <c r="AK43" s="379"/>
      <c r="AL43" s="380"/>
    </row>
    <row r="44" spans="4:38" ht="18.75" customHeight="1">
      <c r="D44" s="383" t="s">
        <v>328</v>
      </c>
      <c r="E44" s="384"/>
      <c r="F44" s="384"/>
      <c r="G44" s="384"/>
      <c r="H44" s="384"/>
      <c r="I44" s="384"/>
      <c r="J44" s="384"/>
      <c r="K44" s="384"/>
      <c r="L44" s="385"/>
      <c r="M44" s="388" t="s">
        <v>334</v>
      </c>
      <c r="N44" s="389"/>
      <c r="O44" s="389"/>
      <c r="P44" s="389"/>
      <c r="Q44" s="389"/>
      <c r="R44" s="389"/>
      <c r="S44" s="389"/>
      <c r="T44" s="389"/>
      <c r="U44" s="389"/>
      <c r="V44" s="389"/>
      <c r="W44" s="389"/>
      <c r="X44" s="389"/>
      <c r="Y44" s="389"/>
      <c r="Z44" s="389"/>
      <c r="AA44" s="389"/>
      <c r="AB44" s="389"/>
      <c r="AC44" s="389"/>
      <c r="AD44" s="389"/>
      <c r="AE44" s="389"/>
      <c r="AF44" s="389"/>
      <c r="AG44" s="389"/>
      <c r="AH44" s="389"/>
      <c r="AI44" s="389"/>
      <c r="AJ44" s="389"/>
      <c r="AK44" s="389"/>
      <c r="AL44" s="390"/>
    </row>
    <row r="45" spans="4:38" ht="18.75" customHeight="1">
      <c r="D45" s="386"/>
      <c r="E45" s="387"/>
      <c r="F45" s="387"/>
      <c r="G45" s="387"/>
      <c r="H45" s="387"/>
      <c r="I45" s="387"/>
      <c r="J45" s="387"/>
      <c r="K45" s="387"/>
      <c r="L45" s="341"/>
      <c r="M45" s="391"/>
      <c r="N45" s="392"/>
      <c r="O45" s="392"/>
      <c r="P45" s="392"/>
      <c r="Q45" s="392"/>
      <c r="R45" s="392"/>
      <c r="S45" s="392"/>
      <c r="T45" s="392"/>
      <c r="U45" s="392"/>
      <c r="V45" s="392"/>
      <c r="W45" s="392"/>
      <c r="X45" s="392"/>
      <c r="Y45" s="392"/>
      <c r="Z45" s="392"/>
      <c r="AA45" s="392"/>
      <c r="AB45" s="392"/>
      <c r="AC45" s="392"/>
      <c r="AD45" s="392"/>
      <c r="AE45" s="392"/>
      <c r="AF45" s="392"/>
      <c r="AG45" s="392"/>
      <c r="AH45" s="392"/>
      <c r="AI45" s="392"/>
      <c r="AJ45" s="392"/>
      <c r="AK45" s="392"/>
      <c r="AL45" s="393"/>
    </row>
    <row r="46" spans="4:38" ht="18.75" customHeight="1">
      <c r="D46" s="371" t="s">
        <v>41</v>
      </c>
      <c r="E46" s="372"/>
      <c r="F46" s="372"/>
      <c r="G46" s="372"/>
      <c r="H46" s="372"/>
      <c r="I46" s="372"/>
      <c r="J46" s="372"/>
      <c r="K46" s="372"/>
      <c r="L46" s="372"/>
      <c r="M46" s="373" t="s">
        <v>335</v>
      </c>
      <c r="N46" s="374"/>
      <c r="O46" s="374"/>
      <c r="P46" s="374"/>
      <c r="Q46" s="374"/>
      <c r="R46" s="374"/>
      <c r="S46" s="374"/>
      <c r="T46" s="374"/>
      <c r="U46" s="374"/>
      <c r="V46" s="374"/>
      <c r="W46" s="374"/>
      <c r="X46" s="374"/>
      <c r="Y46" s="374"/>
      <c r="Z46" s="374"/>
      <c r="AA46" s="374"/>
      <c r="AB46" s="374"/>
      <c r="AC46" s="374"/>
      <c r="AD46" s="374"/>
      <c r="AE46" s="374"/>
      <c r="AF46" s="374"/>
      <c r="AG46" s="374"/>
      <c r="AH46" s="374"/>
      <c r="AI46" s="374"/>
      <c r="AJ46" s="374"/>
      <c r="AK46" s="374"/>
      <c r="AL46" s="375"/>
    </row>
    <row r="47" spans="4:38" ht="18.75" customHeight="1">
      <c r="D47" s="371"/>
      <c r="E47" s="372"/>
      <c r="F47" s="372"/>
      <c r="G47" s="372"/>
      <c r="H47" s="372"/>
      <c r="I47" s="372"/>
      <c r="J47" s="372"/>
      <c r="K47" s="372"/>
      <c r="L47" s="372"/>
      <c r="M47" s="376"/>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8"/>
    </row>
    <row r="48" spans="4:38" ht="18.75" customHeight="1">
      <c r="D48" s="357" t="s">
        <v>42</v>
      </c>
      <c r="E48" s="358"/>
      <c r="F48" s="358"/>
      <c r="G48" s="358"/>
      <c r="H48" s="358"/>
      <c r="I48" s="358"/>
      <c r="J48" s="358"/>
      <c r="K48" s="358"/>
      <c r="L48" s="358"/>
      <c r="M48" s="372" t="s">
        <v>303</v>
      </c>
      <c r="N48" s="372"/>
      <c r="O48" s="372"/>
      <c r="P48" s="372"/>
      <c r="Q48" s="372"/>
      <c r="R48" s="372"/>
      <c r="S48" s="372"/>
      <c r="T48" s="372"/>
      <c r="U48" s="372"/>
      <c r="V48" s="372"/>
      <c r="W48" s="372"/>
      <c r="X48" s="372"/>
      <c r="Y48" s="372"/>
      <c r="Z48" s="372"/>
      <c r="AA48" s="372"/>
      <c r="AB48" s="372"/>
      <c r="AC48" s="372"/>
      <c r="AD48" s="372"/>
      <c r="AE48" s="372"/>
      <c r="AF48" s="372"/>
      <c r="AG48" s="372"/>
      <c r="AH48" s="372"/>
      <c r="AI48" s="372"/>
      <c r="AJ48" s="372"/>
      <c r="AK48" s="372"/>
      <c r="AL48" s="403"/>
    </row>
    <row r="49" spans="4:38" ht="18.75" customHeight="1">
      <c r="D49" s="359"/>
      <c r="E49" s="358"/>
      <c r="F49" s="358"/>
      <c r="G49" s="358"/>
      <c r="H49" s="358"/>
      <c r="I49" s="358"/>
      <c r="J49" s="358"/>
      <c r="K49" s="358"/>
      <c r="L49" s="358"/>
      <c r="M49" s="372"/>
      <c r="N49" s="372"/>
      <c r="O49" s="372"/>
      <c r="P49" s="372"/>
      <c r="Q49" s="372"/>
      <c r="R49" s="372"/>
      <c r="S49" s="372"/>
      <c r="T49" s="372"/>
      <c r="U49" s="372"/>
      <c r="V49" s="372"/>
      <c r="W49" s="372"/>
      <c r="X49" s="372"/>
      <c r="Y49" s="372"/>
      <c r="Z49" s="372"/>
      <c r="AA49" s="372"/>
      <c r="AB49" s="372"/>
      <c r="AC49" s="372"/>
      <c r="AD49" s="372"/>
      <c r="AE49" s="372"/>
      <c r="AF49" s="372"/>
      <c r="AG49" s="372"/>
      <c r="AH49" s="372"/>
      <c r="AI49" s="372"/>
      <c r="AJ49" s="372"/>
      <c r="AK49" s="372"/>
      <c r="AL49" s="403"/>
    </row>
    <row r="50" spans="4:38" ht="18.75" customHeight="1">
      <c r="D50" s="359"/>
      <c r="E50" s="358"/>
      <c r="F50" s="358"/>
      <c r="G50" s="358"/>
      <c r="H50" s="358"/>
      <c r="I50" s="358"/>
      <c r="J50" s="358"/>
      <c r="K50" s="358"/>
      <c r="L50" s="358"/>
      <c r="M50" s="372"/>
      <c r="N50" s="372"/>
      <c r="O50" s="372"/>
      <c r="P50" s="372"/>
      <c r="Q50" s="372"/>
      <c r="R50" s="372"/>
      <c r="S50" s="372"/>
      <c r="T50" s="372"/>
      <c r="U50" s="372"/>
      <c r="V50" s="372"/>
      <c r="W50" s="372"/>
      <c r="X50" s="372"/>
      <c r="Y50" s="372"/>
      <c r="Z50" s="372"/>
      <c r="AA50" s="372"/>
      <c r="AB50" s="372"/>
      <c r="AC50" s="372"/>
      <c r="AD50" s="372"/>
      <c r="AE50" s="372"/>
      <c r="AF50" s="372"/>
      <c r="AG50" s="372"/>
      <c r="AH50" s="372"/>
      <c r="AI50" s="372"/>
      <c r="AJ50" s="372"/>
      <c r="AK50" s="372"/>
      <c r="AL50" s="403"/>
    </row>
    <row r="51" spans="4:38" ht="18.75" customHeight="1">
      <c r="D51" s="359"/>
      <c r="E51" s="358"/>
      <c r="F51" s="358"/>
      <c r="G51" s="358"/>
      <c r="H51" s="358"/>
      <c r="I51" s="358"/>
      <c r="J51" s="358"/>
      <c r="K51" s="358"/>
      <c r="L51" s="358"/>
      <c r="M51" s="372"/>
      <c r="N51" s="372"/>
      <c r="O51" s="372"/>
      <c r="P51" s="372"/>
      <c r="Q51" s="372"/>
      <c r="R51" s="372"/>
      <c r="S51" s="372"/>
      <c r="T51" s="372"/>
      <c r="U51" s="372"/>
      <c r="V51" s="372"/>
      <c r="W51" s="372"/>
      <c r="X51" s="372"/>
      <c r="Y51" s="372"/>
      <c r="Z51" s="372"/>
      <c r="AA51" s="372"/>
      <c r="AB51" s="372"/>
      <c r="AC51" s="372"/>
      <c r="AD51" s="372"/>
      <c r="AE51" s="372"/>
      <c r="AF51" s="372"/>
      <c r="AG51" s="372"/>
      <c r="AH51" s="372"/>
      <c r="AI51" s="372"/>
      <c r="AJ51" s="372"/>
      <c r="AK51" s="372"/>
      <c r="AL51" s="403"/>
    </row>
    <row r="52" spans="4:38" ht="18.75" customHeight="1">
      <c r="D52" s="359"/>
      <c r="E52" s="358"/>
      <c r="F52" s="358"/>
      <c r="G52" s="358"/>
      <c r="H52" s="358"/>
      <c r="I52" s="358"/>
      <c r="J52" s="358"/>
      <c r="K52" s="358"/>
      <c r="L52" s="358"/>
      <c r="M52" s="372"/>
      <c r="N52" s="372"/>
      <c r="O52" s="372"/>
      <c r="P52" s="372"/>
      <c r="Q52" s="372"/>
      <c r="R52" s="372"/>
      <c r="S52" s="372"/>
      <c r="T52" s="372"/>
      <c r="U52" s="372"/>
      <c r="V52" s="372"/>
      <c r="W52" s="372"/>
      <c r="X52" s="372"/>
      <c r="Y52" s="372"/>
      <c r="Z52" s="372"/>
      <c r="AA52" s="372"/>
      <c r="AB52" s="372"/>
      <c r="AC52" s="372"/>
      <c r="AD52" s="372"/>
      <c r="AE52" s="372"/>
      <c r="AF52" s="372"/>
      <c r="AG52" s="372"/>
      <c r="AH52" s="372"/>
      <c r="AI52" s="372"/>
      <c r="AJ52" s="372"/>
      <c r="AK52" s="372"/>
      <c r="AL52" s="403"/>
    </row>
    <row r="53" spans="4:38" ht="18.75" customHeight="1">
      <c r="D53" s="359"/>
      <c r="E53" s="358"/>
      <c r="F53" s="358"/>
      <c r="G53" s="358"/>
      <c r="H53" s="358"/>
      <c r="I53" s="358"/>
      <c r="J53" s="358"/>
      <c r="K53" s="358"/>
      <c r="L53" s="358"/>
      <c r="M53" s="372"/>
      <c r="N53" s="372"/>
      <c r="O53" s="372"/>
      <c r="P53" s="372"/>
      <c r="Q53" s="372"/>
      <c r="R53" s="372"/>
      <c r="S53" s="372"/>
      <c r="T53" s="372"/>
      <c r="U53" s="372"/>
      <c r="V53" s="372"/>
      <c r="W53" s="372"/>
      <c r="X53" s="372"/>
      <c r="Y53" s="372"/>
      <c r="Z53" s="372"/>
      <c r="AA53" s="372"/>
      <c r="AB53" s="372"/>
      <c r="AC53" s="372"/>
      <c r="AD53" s="372"/>
      <c r="AE53" s="372"/>
      <c r="AF53" s="372"/>
      <c r="AG53" s="372"/>
      <c r="AH53" s="372"/>
      <c r="AI53" s="372"/>
      <c r="AJ53" s="372"/>
      <c r="AK53" s="372"/>
      <c r="AL53" s="403"/>
    </row>
    <row r="54" spans="4:38" ht="18.75" customHeight="1">
      <c r="D54" s="359"/>
      <c r="E54" s="358"/>
      <c r="F54" s="358"/>
      <c r="G54" s="358"/>
      <c r="H54" s="358"/>
      <c r="I54" s="358"/>
      <c r="J54" s="358"/>
      <c r="K54" s="358"/>
      <c r="L54" s="358"/>
      <c r="M54" s="372"/>
      <c r="N54" s="372"/>
      <c r="O54" s="372"/>
      <c r="P54" s="372"/>
      <c r="Q54" s="372"/>
      <c r="R54" s="372"/>
      <c r="S54" s="372"/>
      <c r="T54" s="372"/>
      <c r="U54" s="372"/>
      <c r="V54" s="372"/>
      <c r="W54" s="372"/>
      <c r="X54" s="372"/>
      <c r="Y54" s="372"/>
      <c r="Z54" s="372"/>
      <c r="AA54" s="372"/>
      <c r="AB54" s="372"/>
      <c r="AC54" s="372"/>
      <c r="AD54" s="372"/>
      <c r="AE54" s="372"/>
      <c r="AF54" s="372"/>
      <c r="AG54" s="372"/>
      <c r="AH54" s="372"/>
      <c r="AI54" s="372"/>
      <c r="AJ54" s="372"/>
      <c r="AK54" s="372"/>
      <c r="AL54" s="403"/>
    </row>
    <row r="55" spans="4:38" ht="18.75" customHeight="1">
      <c r="D55" s="359"/>
      <c r="E55" s="358"/>
      <c r="F55" s="358"/>
      <c r="G55" s="358"/>
      <c r="H55" s="358"/>
      <c r="I55" s="358"/>
      <c r="J55" s="358"/>
      <c r="K55" s="358"/>
      <c r="L55" s="358"/>
      <c r="M55" s="372"/>
      <c r="N55" s="372"/>
      <c r="O55" s="372"/>
      <c r="P55" s="372"/>
      <c r="Q55" s="372"/>
      <c r="R55" s="372"/>
      <c r="S55" s="372"/>
      <c r="T55" s="372"/>
      <c r="U55" s="372"/>
      <c r="V55" s="372"/>
      <c r="W55" s="372"/>
      <c r="X55" s="372"/>
      <c r="Y55" s="372"/>
      <c r="Z55" s="372"/>
      <c r="AA55" s="372"/>
      <c r="AB55" s="372"/>
      <c r="AC55" s="372"/>
      <c r="AD55" s="372"/>
      <c r="AE55" s="372"/>
      <c r="AF55" s="372"/>
      <c r="AG55" s="372"/>
      <c r="AH55" s="372"/>
      <c r="AI55" s="372"/>
      <c r="AJ55" s="372"/>
      <c r="AK55" s="372"/>
      <c r="AL55" s="403"/>
    </row>
    <row r="56" spans="4:38" ht="18.75" customHeight="1">
      <c r="D56" s="359"/>
      <c r="E56" s="358"/>
      <c r="F56" s="358"/>
      <c r="G56" s="358"/>
      <c r="H56" s="358"/>
      <c r="I56" s="358"/>
      <c r="J56" s="358"/>
      <c r="K56" s="358"/>
      <c r="L56" s="358"/>
      <c r="M56" s="372"/>
      <c r="N56" s="372"/>
      <c r="O56" s="372"/>
      <c r="P56" s="372"/>
      <c r="Q56" s="372"/>
      <c r="R56" s="372"/>
      <c r="S56" s="372"/>
      <c r="T56" s="372"/>
      <c r="U56" s="372"/>
      <c r="V56" s="372"/>
      <c r="W56" s="372"/>
      <c r="X56" s="372"/>
      <c r="Y56" s="372"/>
      <c r="Z56" s="372"/>
      <c r="AA56" s="372"/>
      <c r="AB56" s="372"/>
      <c r="AC56" s="372"/>
      <c r="AD56" s="372"/>
      <c r="AE56" s="372"/>
      <c r="AF56" s="372"/>
      <c r="AG56" s="372"/>
      <c r="AH56" s="372"/>
      <c r="AI56" s="372"/>
      <c r="AJ56" s="372"/>
      <c r="AK56" s="372"/>
      <c r="AL56" s="403"/>
    </row>
    <row r="57" spans="4:38" ht="18.75" customHeight="1" thickBot="1">
      <c r="D57" s="360"/>
      <c r="E57" s="361"/>
      <c r="F57" s="361"/>
      <c r="G57" s="361"/>
      <c r="H57" s="361"/>
      <c r="I57" s="361"/>
      <c r="J57" s="361"/>
      <c r="K57" s="361"/>
      <c r="L57" s="361"/>
      <c r="M57" s="404"/>
      <c r="N57" s="404"/>
      <c r="O57" s="404"/>
      <c r="P57" s="404"/>
      <c r="Q57" s="404"/>
      <c r="R57" s="404"/>
      <c r="S57" s="404"/>
      <c r="T57" s="404"/>
      <c r="U57" s="404"/>
      <c r="V57" s="404"/>
      <c r="W57" s="404"/>
      <c r="X57" s="404"/>
      <c r="Y57" s="404"/>
      <c r="Z57" s="404"/>
      <c r="AA57" s="404"/>
      <c r="AB57" s="404"/>
      <c r="AC57" s="404"/>
      <c r="AD57" s="404"/>
      <c r="AE57" s="404"/>
      <c r="AF57" s="404"/>
      <c r="AG57" s="404"/>
      <c r="AH57" s="404"/>
      <c r="AI57" s="404"/>
      <c r="AJ57" s="404"/>
      <c r="AK57" s="404"/>
      <c r="AL57" s="405"/>
    </row>
    <row r="58" spans="4:38" ht="18.75" customHeight="1">
      <c r="M58" s="19"/>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row>
    <row r="59" spans="4:38" ht="18.75" customHeight="1"/>
    <row r="60" spans="4:38" ht="18.75" customHeight="1"/>
    <row r="61" spans="4:38" ht="18.75" customHeight="1"/>
    <row r="62" spans="4:38" ht="18.75" customHeight="1"/>
    <row r="63" spans="4:38" ht="18.75" customHeight="1"/>
    <row r="64" spans="4:38" ht="18.75" customHeight="1"/>
    <row r="65" ht="18.75" customHeight="1"/>
    <row r="66" ht="18.75" customHeight="1"/>
    <row r="67" ht="18.75" customHeight="1"/>
    <row r="68" ht="18.75" customHeight="1"/>
  </sheetData>
  <mergeCells count="30">
    <mergeCell ref="D22:AL22"/>
    <mergeCell ref="D23:AL23"/>
    <mergeCell ref="D24:AL24"/>
    <mergeCell ref="M30:Y30"/>
    <mergeCell ref="M31:Y31"/>
    <mergeCell ref="E27:J27"/>
    <mergeCell ref="K27:L27"/>
    <mergeCell ref="M27:S27"/>
    <mergeCell ref="D30:L30"/>
    <mergeCell ref="D48:L57"/>
    <mergeCell ref="D34:L40"/>
    <mergeCell ref="D46:L47"/>
    <mergeCell ref="M46:AL47"/>
    <mergeCell ref="M41:AL43"/>
    <mergeCell ref="D41:L43"/>
    <mergeCell ref="D44:L45"/>
    <mergeCell ref="M44:AL45"/>
    <mergeCell ref="M34:AL40"/>
    <mergeCell ref="M48:AL57"/>
    <mergeCell ref="E3:AK4"/>
    <mergeCell ref="D19:AL19"/>
    <mergeCell ref="AC6:AL6"/>
    <mergeCell ref="R12:V12"/>
    <mergeCell ref="W9:AL9"/>
    <mergeCell ref="W10:AL10"/>
    <mergeCell ref="W12:AL12"/>
    <mergeCell ref="R13:V13"/>
    <mergeCell ref="W14:AL14"/>
    <mergeCell ref="W11:AL11"/>
    <mergeCell ref="W13:AL13"/>
  </mergeCells>
  <phoneticPr fontId="1"/>
  <printOptions horizontalCentered="1" verticalCentered="1"/>
  <pageMargins left="0" right="0" top="0" bottom="0" header="0" footer="0"/>
  <pageSetup paperSize="9" scale="74"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426500-3E08-4C2E-987A-55126A5EC6AC}">
  <sheetPr codeName="Sheet10">
    <tabColor rgb="FFFFFF00"/>
  </sheetPr>
  <dimension ref="A1:AM101"/>
  <sheetViews>
    <sheetView view="pageBreakPreview" zoomScale="85" zoomScaleNormal="100" zoomScaleSheetLayoutView="85" workbookViewId="0">
      <selection activeCell="AY37" sqref="AY37"/>
    </sheetView>
  </sheetViews>
  <sheetFormatPr defaultColWidth="8.75" defaultRowHeight="14.25"/>
  <cols>
    <col min="1" max="40" width="1.875" style="1" customWidth="1"/>
    <col min="41" max="47" width="2" style="1" customWidth="1"/>
    <col min="48" max="16384" width="8.75" style="1"/>
  </cols>
  <sheetData>
    <row r="1" spans="1:39">
      <c r="A1" s="1" t="s">
        <v>361</v>
      </c>
    </row>
    <row r="3" spans="1:39" ht="18.75" customHeight="1">
      <c r="B3" s="418" t="s">
        <v>45</v>
      </c>
      <c r="C3" s="418"/>
      <c r="D3" s="418"/>
      <c r="E3" s="418"/>
      <c r="F3" s="418"/>
      <c r="G3" s="418"/>
      <c r="H3" s="418"/>
      <c r="I3" s="418"/>
      <c r="J3" s="418"/>
      <c r="K3" s="418"/>
      <c r="L3" s="418"/>
      <c r="M3" s="418"/>
      <c r="N3" s="418"/>
      <c r="O3" s="418"/>
      <c r="P3" s="418"/>
      <c r="Q3" s="418"/>
      <c r="R3" s="418"/>
      <c r="S3" s="418"/>
      <c r="T3" s="418"/>
      <c r="U3" s="418"/>
      <c r="V3" s="418"/>
      <c r="W3" s="418"/>
      <c r="X3" s="418"/>
      <c r="Y3" s="418"/>
      <c r="Z3" s="418"/>
      <c r="AA3" s="418"/>
      <c r="AB3" s="418"/>
      <c r="AC3" s="418"/>
      <c r="AD3" s="418"/>
      <c r="AE3" s="418"/>
      <c r="AF3" s="418"/>
      <c r="AG3" s="418"/>
      <c r="AH3" s="418"/>
      <c r="AI3" s="418"/>
      <c r="AJ3" s="418"/>
      <c r="AK3" s="418"/>
      <c r="AL3" s="418"/>
      <c r="AM3" s="418"/>
    </row>
    <row r="5" spans="1:39" ht="14.45" customHeight="1">
      <c r="B5" s="417" t="s">
        <v>49</v>
      </c>
      <c r="C5" s="417"/>
      <c r="D5" s="417"/>
      <c r="E5" s="417"/>
      <c r="F5" s="417"/>
      <c r="G5" s="417"/>
      <c r="H5" s="417"/>
      <c r="I5" s="417"/>
      <c r="J5" s="417"/>
      <c r="K5" s="417"/>
      <c r="L5" s="417"/>
      <c r="M5" s="417"/>
      <c r="N5" s="417"/>
      <c r="O5" s="417"/>
      <c r="P5" s="417"/>
      <c r="Q5" s="417"/>
      <c r="R5" s="417"/>
      <c r="S5" s="417"/>
      <c r="T5" s="417"/>
      <c r="U5" s="417"/>
      <c r="V5" s="417"/>
      <c r="W5" s="417"/>
      <c r="X5" s="417"/>
      <c r="Y5" s="417"/>
      <c r="Z5" s="417"/>
      <c r="AA5" s="417"/>
      <c r="AB5" s="417"/>
      <c r="AC5" s="417"/>
      <c r="AD5" s="417"/>
      <c r="AE5" s="417"/>
      <c r="AF5" s="417"/>
      <c r="AG5" s="417"/>
      <c r="AH5" s="417"/>
      <c r="AI5" s="417"/>
      <c r="AJ5" s="417"/>
      <c r="AK5" s="417"/>
      <c r="AL5" s="417"/>
      <c r="AM5" s="417"/>
    </row>
    <row r="6" spans="1:39">
      <c r="B6" s="417"/>
      <c r="C6" s="417"/>
      <c r="D6" s="417"/>
      <c r="E6" s="417"/>
      <c r="F6" s="417"/>
      <c r="G6" s="417"/>
      <c r="H6" s="417"/>
      <c r="I6" s="417"/>
      <c r="J6" s="417"/>
      <c r="K6" s="417"/>
      <c r="L6" s="417"/>
      <c r="M6" s="417"/>
      <c r="N6" s="417"/>
      <c r="O6" s="417"/>
      <c r="P6" s="417"/>
      <c r="Q6" s="417"/>
      <c r="R6" s="417"/>
      <c r="S6" s="417"/>
      <c r="T6" s="417"/>
      <c r="U6" s="417"/>
      <c r="V6" s="417"/>
      <c r="W6" s="417"/>
      <c r="X6" s="417"/>
      <c r="Y6" s="417"/>
      <c r="Z6" s="417"/>
      <c r="AA6" s="417"/>
      <c r="AB6" s="417"/>
      <c r="AC6" s="417"/>
      <c r="AD6" s="417"/>
      <c r="AE6" s="417"/>
      <c r="AF6" s="417"/>
      <c r="AG6" s="417"/>
      <c r="AH6" s="417"/>
      <c r="AI6" s="417"/>
      <c r="AJ6" s="417"/>
      <c r="AK6" s="417"/>
      <c r="AL6" s="417"/>
      <c r="AM6" s="417"/>
    </row>
    <row r="7" spans="1:39">
      <c r="B7" s="417"/>
      <c r="C7" s="417"/>
      <c r="D7" s="417"/>
      <c r="E7" s="417"/>
      <c r="F7" s="417"/>
      <c r="G7" s="417"/>
      <c r="H7" s="417"/>
      <c r="I7" s="417"/>
      <c r="J7" s="417"/>
      <c r="K7" s="417"/>
      <c r="L7" s="417"/>
      <c r="M7" s="417"/>
      <c r="N7" s="417"/>
      <c r="O7" s="417"/>
      <c r="P7" s="417"/>
      <c r="Q7" s="417"/>
      <c r="R7" s="417"/>
      <c r="S7" s="417"/>
      <c r="T7" s="417"/>
      <c r="U7" s="417"/>
      <c r="V7" s="417"/>
      <c r="W7" s="417"/>
      <c r="X7" s="417"/>
      <c r="Y7" s="417"/>
      <c r="Z7" s="417"/>
      <c r="AA7" s="417"/>
      <c r="AB7" s="417"/>
      <c r="AC7" s="417"/>
      <c r="AD7" s="417"/>
      <c r="AE7" s="417"/>
      <c r="AF7" s="417"/>
      <c r="AG7" s="417"/>
      <c r="AH7" s="417"/>
      <c r="AI7" s="417"/>
      <c r="AJ7" s="417"/>
      <c r="AK7" s="417"/>
      <c r="AL7" s="417"/>
      <c r="AM7" s="417"/>
    </row>
    <row r="8" spans="1:39">
      <c r="B8" s="417"/>
      <c r="C8" s="417"/>
      <c r="D8" s="417"/>
      <c r="E8" s="417"/>
      <c r="F8" s="417"/>
      <c r="G8" s="417"/>
      <c r="H8" s="417"/>
      <c r="I8" s="417"/>
      <c r="J8" s="417"/>
      <c r="K8" s="417"/>
      <c r="L8" s="417"/>
      <c r="M8" s="417"/>
      <c r="N8" s="417"/>
      <c r="O8" s="417"/>
      <c r="P8" s="417"/>
      <c r="Q8" s="417"/>
      <c r="R8" s="417"/>
      <c r="S8" s="417"/>
      <c r="T8" s="417"/>
      <c r="U8" s="417"/>
      <c r="V8" s="417"/>
      <c r="W8" s="417"/>
      <c r="X8" s="417"/>
      <c r="Y8" s="417"/>
      <c r="Z8" s="417"/>
      <c r="AA8" s="417"/>
      <c r="AB8" s="417"/>
      <c r="AC8" s="417"/>
      <c r="AD8" s="417"/>
      <c r="AE8" s="417"/>
      <c r="AF8" s="417"/>
      <c r="AG8" s="417"/>
      <c r="AH8" s="417"/>
      <c r="AI8" s="417"/>
      <c r="AJ8" s="417"/>
      <c r="AK8" s="417"/>
      <c r="AL8" s="417"/>
      <c r="AM8" s="417"/>
    </row>
    <row r="9" spans="1:39">
      <c r="B9" s="417"/>
      <c r="C9" s="417"/>
      <c r="D9" s="417"/>
      <c r="E9" s="417"/>
      <c r="F9" s="417"/>
      <c r="G9" s="417"/>
      <c r="H9" s="417"/>
      <c r="I9" s="417"/>
      <c r="J9" s="417"/>
      <c r="K9" s="417"/>
      <c r="L9" s="417"/>
      <c r="M9" s="417"/>
      <c r="N9" s="417"/>
      <c r="O9" s="417"/>
      <c r="P9" s="417"/>
      <c r="Q9" s="417"/>
      <c r="R9" s="417"/>
      <c r="S9" s="417"/>
      <c r="T9" s="417"/>
      <c r="U9" s="417"/>
      <c r="V9" s="417"/>
      <c r="W9" s="417"/>
      <c r="X9" s="417"/>
      <c r="Y9" s="417"/>
      <c r="Z9" s="417"/>
      <c r="AA9" s="417"/>
      <c r="AB9" s="417"/>
      <c r="AC9" s="417"/>
      <c r="AD9" s="417"/>
      <c r="AE9" s="417"/>
      <c r="AF9" s="417"/>
      <c r="AG9" s="417"/>
      <c r="AH9" s="417"/>
      <c r="AI9" s="417"/>
      <c r="AJ9" s="417"/>
      <c r="AK9" s="417"/>
      <c r="AL9" s="417"/>
      <c r="AM9" s="417"/>
    </row>
    <row r="10" spans="1:39">
      <c r="B10" s="417"/>
      <c r="C10" s="417"/>
      <c r="D10" s="417"/>
      <c r="E10" s="417"/>
      <c r="F10" s="417"/>
      <c r="G10" s="417"/>
      <c r="H10" s="417"/>
      <c r="I10" s="417"/>
      <c r="J10" s="417"/>
      <c r="K10" s="417"/>
      <c r="L10" s="417"/>
      <c r="M10" s="417"/>
      <c r="N10" s="417"/>
      <c r="O10" s="417"/>
      <c r="P10" s="417"/>
      <c r="Q10" s="417"/>
      <c r="R10" s="417"/>
      <c r="S10" s="417"/>
      <c r="T10" s="417"/>
      <c r="U10" s="417"/>
      <c r="V10" s="417"/>
      <c r="W10" s="417"/>
      <c r="X10" s="417"/>
      <c r="Y10" s="417"/>
      <c r="Z10" s="417"/>
      <c r="AA10" s="417"/>
      <c r="AB10" s="417"/>
      <c r="AC10" s="417"/>
      <c r="AD10" s="417"/>
      <c r="AE10" s="417"/>
      <c r="AF10" s="417"/>
      <c r="AG10" s="417"/>
      <c r="AH10" s="417"/>
      <c r="AI10" s="417"/>
      <c r="AJ10" s="417"/>
      <c r="AK10" s="417"/>
      <c r="AL10" s="417"/>
      <c r="AM10" s="417"/>
    </row>
    <row r="11" spans="1:39">
      <c r="B11" s="417"/>
      <c r="C11" s="417"/>
      <c r="D11" s="417"/>
      <c r="E11" s="417"/>
      <c r="F11" s="417"/>
      <c r="G11" s="417"/>
      <c r="H11" s="417"/>
      <c r="I11" s="417"/>
      <c r="J11" s="417"/>
      <c r="K11" s="417"/>
      <c r="L11" s="417"/>
      <c r="M11" s="417"/>
      <c r="N11" s="417"/>
      <c r="O11" s="417"/>
      <c r="P11" s="417"/>
      <c r="Q11" s="417"/>
      <c r="R11" s="417"/>
      <c r="S11" s="417"/>
      <c r="T11" s="417"/>
      <c r="U11" s="417"/>
      <c r="V11" s="417"/>
      <c r="W11" s="417"/>
      <c r="X11" s="417"/>
      <c r="Y11" s="417"/>
      <c r="Z11" s="417"/>
      <c r="AA11" s="417"/>
      <c r="AB11" s="417"/>
      <c r="AC11" s="417"/>
      <c r="AD11" s="417"/>
      <c r="AE11" s="417"/>
      <c r="AF11" s="417"/>
      <c r="AG11" s="417"/>
      <c r="AH11" s="417"/>
      <c r="AI11" s="417"/>
      <c r="AJ11" s="417"/>
      <c r="AK11" s="417"/>
      <c r="AL11" s="417"/>
      <c r="AM11" s="417"/>
    </row>
    <row r="12" spans="1:39">
      <c r="B12" s="417"/>
      <c r="C12" s="417"/>
      <c r="D12" s="417"/>
      <c r="E12" s="417"/>
      <c r="F12" s="417"/>
      <c r="G12" s="417"/>
      <c r="H12" s="417"/>
      <c r="I12" s="417"/>
      <c r="J12" s="417"/>
      <c r="K12" s="417"/>
      <c r="L12" s="417"/>
      <c r="M12" s="417"/>
      <c r="N12" s="417"/>
      <c r="O12" s="417"/>
      <c r="P12" s="417"/>
      <c r="Q12" s="417"/>
      <c r="R12" s="417"/>
      <c r="S12" s="417"/>
      <c r="T12" s="417"/>
      <c r="U12" s="417"/>
      <c r="V12" s="417"/>
      <c r="W12" s="417"/>
      <c r="X12" s="417"/>
      <c r="Y12" s="417"/>
      <c r="Z12" s="417"/>
      <c r="AA12" s="417"/>
      <c r="AB12" s="417"/>
      <c r="AC12" s="417"/>
      <c r="AD12" s="417"/>
      <c r="AE12" s="417"/>
      <c r="AF12" s="417"/>
      <c r="AG12" s="417"/>
      <c r="AH12" s="417"/>
      <c r="AI12" s="417"/>
      <c r="AJ12" s="417"/>
      <c r="AK12" s="417"/>
      <c r="AL12" s="417"/>
      <c r="AM12" s="417"/>
    </row>
    <row r="13" spans="1:39">
      <c r="B13" s="417"/>
      <c r="C13" s="417"/>
      <c r="D13" s="417"/>
      <c r="E13" s="417"/>
      <c r="F13" s="417"/>
      <c r="G13" s="417"/>
      <c r="H13" s="417"/>
      <c r="I13" s="417"/>
      <c r="J13" s="417"/>
      <c r="K13" s="417"/>
      <c r="L13" s="417"/>
      <c r="M13" s="417"/>
      <c r="N13" s="417"/>
      <c r="O13" s="417"/>
      <c r="P13" s="417"/>
      <c r="Q13" s="417"/>
      <c r="R13" s="417"/>
      <c r="S13" s="417"/>
      <c r="T13" s="417"/>
      <c r="U13" s="417"/>
      <c r="V13" s="417"/>
      <c r="W13" s="417"/>
      <c r="X13" s="417"/>
      <c r="Y13" s="417"/>
      <c r="Z13" s="417"/>
      <c r="AA13" s="417"/>
      <c r="AB13" s="417"/>
      <c r="AC13" s="417"/>
      <c r="AD13" s="417"/>
      <c r="AE13" s="417"/>
      <c r="AF13" s="417"/>
      <c r="AG13" s="417"/>
      <c r="AH13" s="417"/>
      <c r="AI13" s="417"/>
      <c r="AJ13" s="417"/>
      <c r="AK13" s="417"/>
      <c r="AL13" s="417"/>
      <c r="AM13" s="417"/>
    </row>
    <row r="14" spans="1:39">
      <c r="B14" s="417"/>
      <c r="C14" s="417"/>
      <c r="D14" s="417"/>
      <c r="E14" s="417"/>
      <c r="F14" s="417"/>
      <c r="G14" s="417"/>
      <c r="H14" s="417"/>
      <c r="I14" s="417"/>
      <c r="J14" s="417"/>
      <c r="K14" s="417"/>
      <c r="L14" s="417"/>
      <c r="M14" s="417"/>
      <c r="N14" s="417"/>
      <c r="O14" s="417"/>
      <c r="P14" s="417"/>
      <c r="Q14" s="417"/>
      <c r="R14" s="417"/>
      <c r="S14" s="417"/>
      <c r="T14" s="417"/>
      <c r="U14" s="417"/>
      <c r="V14" s="417"/>
      <c r="W14" s="417"/>
      <c r="X14" s="417"/>
      <c r="Y14" s="417"/>
      <c r="Z14" s="417"/>
      <c r="AA14" s="417"/>
      <c r="AB14" s="417"/>
      <c r="AC14" s="417"/>
      <c r="AD14" s="417"/>
      <c r="AE14" s="417"/>
      <c r="AF14" s="417"/>
      <c r="AG14" s="417"/>
      <c r="AH14" s="417"/>
      <c r="AI14" s="417"/>
      <c r="AJ14" s="417"/>
      <c r="AK14" s="417"/>
      <c r="AL14" s="417"/>
      <c r="AM14" s="417"/>
    </row>
    <row r="15" spans="1:39">
      <c r="B15" s="417"/>
      <c r="C15" s="417"/>
      <c r="D15" s="417"/>
      <c r="E15" s="417"/>
      <c r="F15" s="417"/>
      <c r="G15" s="417"/>
      <c r="H15" s="417"/>
      <c r="I15" s="417"/>
      <c r="J15" s="417"/>
      <c r="K15" s="417"/>
      <c r="L15" s="417"/>
      <c r="M15" s="417"/>
      <c r="N15" s="417"/>
      <c r="O15" s="417"/>
      <c r="P15" s="417"/>
      <c r="Q15" s="417"/>
      <c r="R15" s="417"/>
      <c r="S15" s="417"/>
      <c r="T15" s="417"/>
      <c r="U15" s="417"/>
      <c r="V15" s="417"/>
      <c r="W15" s="417"/>
      <c r="X15" s="417"/>
      <c r="Y15" s="417"/>
      <c r="Z15" s="417"/>
      <c r="AA15" s="417"/>
      <c r="AB15" s="417"/>
      <c r="AC15" s="417"/>
      <c r="AD15" s="417"/>
      <c r="AE15" s="417"/>
      <c r="AF15" s="417"/>
      <c r="AG15" s="417"/>
      <c r="AH15" s="417"/>
      <c r="AI15" s="417"/>
      <c r="AJ15" s="417"/>
      <c r="AK15" s="417"/>
      <c r="AL15" s="417"/>
      <c r="AM15" s="417"/>
    </row>
    <row r="16" spans="1:39">
      <c r="B16" s="417"/>
      <c r="C16" s="417"/>
      <c r="D16" s="417"/>
      <c r="E16" s="417"/>
      <c r="F16" s="417"/>
      <c r="G16" s="417"/>
      <c r="H16" s="417"/>
      <c r="I16" s="417"/>
      <c r="J16" s="417"/>
      <c r="K16" s="417"/>
      <c r="L16" s="417"/>
      <c r="M16" s="417"/>
      <c r="N16" s="417"/>
      <c r="O16" s="417"/>
      <c r="P16" s="417"/>
      <c r="Q16" s="417"/>
      <c r="R16" s="417"/>
      <c r="S16" s="417"/>
      <c r="T16" s="417"/>
      <c r="U16" s="417"/>
      <c r="V16" s="417"/>
      <c r="W16" s="417"/>
      <c r="X16" s="417"/>
      <c r="Y16" s="417"/>
      <c r="Z16" s="417"/>
      <c r="AA16" s="417"/>
      <c r="AB16" s="417"/>
      <c r="AC16" s="417"/>
      <c r="AD16" s="417"/>
      <c r="AE16" s="417"/>
      <c r="AF16" s="417"/>
      <c r="AG16" s="417"/>
      <c r="AH16" s="417"/>
      <c r="AI16" s="417"/>
      <c r="AJ16" s="417"/>
      <c r="AK16" s="417"/>
      <c r="AL16" s="417"/>
      <c r="AM16" s="417"/>
    </row>
    <row r="17" spans="2:39">
      <c r="B17" s="417"/>
      <c r="C17" s="417"/>
      <c r="D17" s="417"/>
      <c r="E17" s="417"/>
      <c r="F17" s="417"/>
      <c r="G17" s="417"/>
      <c r="H17" s="417"/>
      <c r="I17" s="417"/>
      <c r="J17" s="417"/>
      <c r="K17" s="417"/>
      <c r="L17" s="417"/>
      <c r="M17" s="417"/>
      <c r="N17" s="417"/>
      <c r="O17" s="417"/>
      <c r="P17" s="417"/>
      <c r="Q17" s="417"/>
      <c r="R17" s="417"/>
      <c r="S17" s="417"/>
      <c r="T17" s="417"/>
      <c r="U17" s="417"/>
      <c r="V17" s="417"/>
      <c r="W17" s="417"/>
      <c r="X17" s="417"/>
      <c r="Y17" s="417"/>
      <c r="Z17" s="417"/>
      <c r="AA17" s="417"/>
      <c r="AB17" s="417"/>
      <c r="AC17" s="417"/>
      <c r="AD17" s="417"/>
      <c r="AE17" s="417"/>
      <c r="AF17" s="417"/>
      <c r="AG17" s="417"/>
      <c r="AH17" s="417"/>
      <c r="AI17" s="417"/>
      <c r="AJ17" s="417"/>
      <c r="AK17" s="417"/>
      <c r="AL17" s="417"/>
      <c r="AM17" s="417"/>
    </row>
    <row r="18" spans="2:39">
      <c r="B18" s="417"/>
      <c r="C18" s="417"/>
      <c r="D18" s="417"/>
      <c r="E18" s="417"/>
      <c r="F18" s="417"/>
      <c r="G18" s="417"/>
      <c r="H18" s="417"/>
      <c r="I18" s="417"/>
      <c r="J18" s="417"/>
      <c r="K18" s="417"/>
      <c r="L18" s="417"/>
      <c r="M18" s="417"/>
      <c r="N18" s="417"/>
      <c r="O18" s="417"/>
      <c r="P18" s="417"/>
      <c r="Q18" s="417"/>
      <c r="R18" s="417"/>
      <c r="S18" s="417"/>
      <c r="T18" s="417"/>
      <c r="U18" s="417"/>
      <c r="V18" s="417"/>
      <c r="W18" s="417"/>
      <c r="X18" s="417"/>
      <c r="Y18" s="417"/>
      <c r="Z18" s="417"/>
      <c r="AA18" s="417"/>
      <c r="AB18" s="417"/>
      <c r="AC18" s="417"/>
      <c r="AD18" s="417"/>
      <c r="AE18" s="417"/>
      <c r="AF18" s="417"/>
      <c r="AG18" s="417"/>
      <c r="AH18" s="417"/>
      <c r="AI18" s="417"/>
      <c r="AJ18" s="417"/>
      <c r="AK18" s="417"/>
      <c r="AL18" s="417"/>
      <c r="AM18" s="417"/>
    </row>
    <row r="19" spans="2:39">
      <c r="B19" s="417"/>
      <c r="C19" s="417"/>
      <c r="D19" s="417"/>
      <c r="E19" s="417"/>
      <c r="F19" s="417"/>
      <c r="G19" s="417"/>
      <c r="H19" s="417"/>
      <c r="I19" s="417"/>
      <c r="J19" s="417"/>
      <c r="K19" s="417"/>
      <c r="L19" s="417"/>
      <c r="M19" s="417"/>
      <c r="N19" s="417"/>
      <c r="O19" s="417"/>
      <c r="P19" s="417"/>
      <c r="Q19" s="417"/>
      <c r="R19" s="417"/>
      <c r="S19" s="417"/>
      <c r="T19" s="417"/>
      <c r="U19" s="417"/>
      <c r="V19" s="417"/>
      <c r="W19" s="417"/>
      <c r="X19" s="417"/>
      <c r="Y19" s="417"/>
      <c r="Z19" s="417"/>
      <c r="AA19" s="417"/>
      <c r="AB19" s="417"/>
      <c r="AC19" s="417"/>
      <c r="AD19" s="417"/>
      <c r="AE19" s="417"/>
      <c r="AF19" s="417"/>
      <c r="AG19" s="417"/>
      <c r="AH19" s="417"/>
      <c r="AI19" s="417"/>
      <c r="AJ19" s="417"/>
      <c r="AK19" s="417"/>
      <c r="AL19" s="417"/>
      <c r="AM19" s="417"/>
    </row>
    <row r="20" spans="2:39">
      <c r="B20" s="417"/>
      <c r="C20" s="417"/>
      <c r="D20" s="417"/>
      <c r="E20" s="417"/>
      <c r="F20" s="417"/>
      <c r="G20" s="417"/>
      <c r="H20" s="417"/>
      <c r="I20" s="417"/>
      <c r="J20" s="417"/>
      <c r="K20" s="417"/>
      <c r="L20" s="417"/>
      <c r="M20" s="417"/>
      <c r="N20" s="417"/>
      <c r="O20" s="417"/>
      <c r="P20" s="417"/>
      <c r="Q20" s="417"/>
      <c r="R20" s="417"/>
      <c r="S20" s="417"/>
      <c r="T20" s="417"/>
      <c r="U20" s="417"/>
      <c r="V20" s="417"/>
      <c r="W20" s="417"/>
      <c r="X20" s="417"/>
      <c r="Y20" s="417"/>
      <c r="Z20" s="417"/>
      <c r="AA20" s="417"/>
      <c r="AB20" s="417"/>
      <c r="AC20" s="417"/>
      <c r="AD20" s="417"/>
      <c r="AE20" s="417"/>
      <c r="AF20" s="417"/>
      <c r="AG20" s="417"/>
      <c r="AH20" s="417"/>
      <c r="AI20" s="417"/>
      <c r="AJ20" s="417"/>
      <c r="AK20" s="417"/>
      <c r="AL20" s="417"/>
      <c r="AM20" s="417"/>
    </row>
    <row r="21" spans="2:39">
      <c r="B21" s="417"/>
      <c r="C21" s="417"/>
      <c r="D21" s="417"/>
      <c r="E21" s="417"/>
      <c r="F21" s="417"/>
      <c r="G21" s="417"/>
      <c r="H21" s="417"/>
      <c r="I21" s="417"/>
      <c r="J21" s="417"/>
      <c r="K21" s="417"/>
      <c r="L21" s="417"/>
      <c r="M21" s="417"/>
      <c r="N21" s="417"/>
      <c r="O21" s="417"/>
      <c r="P21" s="417"/>
      <c r="Q21" s="417"/>
      <c r="R21" s="417"/>
      <c r="S21" s="417"/>
      <c r="T21" s="417"/>
      <c r="U21" s="417"/>
      <c r="V21" s="417"/>
      <c r="W21" s="417"/>
      <c r="X21" s="417"/>
      <c r="Y21" s="417"/>
      <c r="Z21" s="417"/>
      <c r="AA21" s="417"/>
      <c r="AB21" s="417"/>
      <c r="AC21" s="417"/>
      <c r="AD21" s="417"/>
      <c r="AE21" s="417"/>
      <c r="AF21" s="417"/>
      <c r="AG21" s="417"/>
      <c r="AH21" s="417"/>
      <c r="AI21" s="417"/>
      <c r="AJ21" s="417"/>
      <c r="AK21" s="417"/>
      <c r="AL21" s="417"/>
      <c r="AM21" s="417"/>
    </row>
    <row r="22" spans="2:39">
      <c r="B22" s="417"/>
      <c r="C22" s="417"/>
      <c r="D22" s="417"/>
      <c r="E22" s="417"/>
      <c r="F22" s="417"/>
      <c r="G22" s="417"/>
      <c r="H22" s="417"/>
      <c r="I22" s="417"/>
      <c r="J22" s="417"/>
      <c r="K22" s="417"/>
      <c r="L22" s="417"/>
      <c r="M22" s="417"/>
      <c r="N22" s="417"/>
      <c r="O22" s="417"/>
      <c r="P22" s="417"/>
      <c r="Q22" s="417"/>
      <c r="R22" s="417"/>
      <c r="S22" s="417"/>
      <c r="T22" s="417"/>
      <c r="U22" s="417"/>
      <c r="V22" s="417"/>
      <c r="W22" s="417"/>
      <c r="X22" s="417"/>
      <c r="Y22" s="417"/>
      <c r="Z22" s="417"/>
      <c r="AA22" s="417"/>
      <c r="AB22" s="417"/>
      <c r="AC22" s="417"/>
      <c r="AD22" s="417"/>
      <c r="AE22" s="417"/>
      <c r="AF22" s="417"/>
      <c r="AG22" s="417"/>
      <c r="AH22" s="417"/>
      <c r="AI22" s="417"/>
      <c r="AJ22" s="417"/>
      <c r="AK22" s="417"/>
      <c r="AL22" s="417"/>
      <c r="AM22" s="417"/>
    </row>
    <row r="23" spans="2:39">
      <c r="B23" s="417"/>
      <c r="C23" s="417"/>
      <c r="D23" s="417"/>
      <c r="E23" s="417"/>
      <c r="F23" s="417"/>
      <c r="G23" s="417"/>
      <c r="H23" s="417"/>
      <c r="I23" s="417"/>
      <c r="J23" s="417"/>
      <c r="K23" s="417"/>
      <c r="L23" s="417"/>
      <c r="M23" s="417"/>
      <c r="N23" s="417"/>
      <c r="O23" s="417"/>
      <c r="P23" s="417"/>
      <c r="Q23" s="417"/>
      <c r="R23" s="417"/>
      <c r="S23" s="417"/>
      <c r="T23" s="417"/>
      <c r="U23" s="417"/>
      <c r="V23" s="417"/>
      <c r="W23" s="417"/>
      <c r="X23" s="417"/>
      <c r="Y23" s="417"/>
      <c r="Z23" s="417"/>
      <c r="AA23" s="417"/>
      <c r="AB23" s="417"/>
      <c r="AC23" s="417"/>
      <c r="AD23" s="417"/>
      <c r="AE23" s="417"/>
      <c r="AF23" s="417"/>
      <c r="AG23" s="417"/>
      <c r="AH23" s="417"/>
      <c r="AI23" s="417"/>
      <c r="AJ23" s="417"/>
      <c r="AK23" s="417"/>
      <c r="AL23" s="417"/>
      <c r="AM23" s="417"/>
    </row>
    <row r="24" spans="2:39">
      <c r="B24" s="417"/>
      <c r="C24" s="417"/>
      <c r="D24" s="417"/>
      <c r="E24" s="417"/>
      <c r="F24" s="417"/>
      <c r="G24" s="417"/>
      <c r="H24" s="417"/>
      <c r="I24" s="417"/>
      <c r="J24" s="417"/>
      <c r="K24" s="417"/>
      <c r="L24" s="417"/>
      <c r="M24" s="417"/>
      <c r="N24" s="417"/>
      <c r="O24" s="417"/>
      <c r="P24" s="417"/>
      <c r="Q24" s="417"/>
      <c r="R24" s="417"/>
      <c r="S24" s="417"/>
      <c r="T24" s="417"/>
      <c r="U24" s="417"/>
      <c r="V24" s="417"/>
      <c r="W24" s="417"/>
      <c r="X24" s="417"/>
      <c r="Y24" s="417"/>
      <c r="Z24" s="417"/>
      <c r="AA24" s="417"/>
      <c r="AB24" s="417"/>
      <c r="AC24" s="417"/>
      <c r="AD24" s="417"/>
      <c r="AE24" s="417"/>
      <c r="AF24" s="417"/>
      <c r="AG24" s="417"/>
      <c r="AH24" s="417"/>
      <c r="AI24" s="417"/>
      <c r="AJ24" s="417"/>
      <c r="AK24" s="417"/>
      <c r="AL24" s="417"/>
      <c r="AM24" s="417"/>
    </row>
    <row r="25" spans="2:39">
      <c r="B25" s="417"/>
      <c r="C25" s="417"/>
      <c r="D25" s="417"/>
      <c r="E25" s="417"/>
      <c r="F25" s="417"/>
      <c r="G25" s="417"/>
      <c r="H25" s="417"/>
      <c r="I25" s="417"/>
      <c r="J25" s="417"/>
      <c r="K25" s="417"/>
      <c r="L25" s="417"/>
      <c r="M25" s="417"/>
      <c r="N25" s="417"/>
      <c r="O25" s="417"/>
      <c r="P25" s="417"/>
      <c r="Q25" s="417"/>
      <c r="R25" s="417"/>
      <c r="S25" s="417"/>
      <c r="T25" s="417"/>
      <c r="U25" s="417"/>
      <c r="V25" s="417"/>
      <c r="W25" s="417"/>
      <c r="X25" s="417"/>
      <c r="Y25" s="417"/>
      <c r="Z25" s="417"/>
      <c r="AA25" s="417"/>
      <c r="AB25" s="417"/>
      <c r="AC25" s="417"/>
      <c r="AD25" s="417"/>
      <c r="AE25" s="417"/>
      <c r="AF25" s="417"/>
      <c r="AG25" s="417"/>
      <c r="AH25" s="417"/>
      <c r="AI25" s="417"/>
      <c r="AJ25" s="417"/>
      <c r="AK25" s="417"/>
      <c r="AL25" s="417"/>
      <c r="AM25" s="417"/>
    </row>
    <row r="26" spans="2:39">
      <c r="B26" s="417"/>
      <c r="C26" s="417"/>
      <c r="D26" s="417"/>
      <c r="E26" s="417"/>
      <c r="F26" s="417"/>
      <c r="G26" s="417"/>
      <c r="H26" s="417"/>
      <c r="I26" s="417"/>
      <c r="J26" s="417"/>
      <c r="K26" s="417"/>
      <c r="L26" s="417"/>
      <c r="M26" s="417"/>
      <c r="N26" s="417"/>
      <c r="O26" s="417"/>
      <c r="P26" s="417"/>
      <c r="Q26" s="417"/>
      <c r="R26" s="417"/>
      <c r="S26" s="417"/>
      <c r="T26" s="417"/>
      <c r="U26" s="417"/>
      <c r="V26" s="417"/>
      <c r="W26" s="417"/>
      <c r="X26" s="417"/>
      <c r="Y26" s="417"/>
      <c r="Z26" s="417"/>
      <c r="AA26" s="417"/>
      <c r="AB26" s="417"/>
      <c r="AC26" s="417"/>
      <c r="AD26" s="417"/>
      <c r="AE26" s="417"/>
      <c r="AF26" s="417"/>
      <c r="AG26" s="417"/>
      <c r="AH26" s="417"/>
      <c r="AI26" s="417"/>
      <c r="AJ26" s="417"/>
      <c r="AK26" s="417"/>
      <c r="AL26" s="417"/>
      <c r="AM26" s="417"/>
    </row>
    <row r="27" spans="2:39">
      <c r="B27" s="417"/>
      <c r="C27" s="417"/>
      <c r="D27" s="417"/>
      <c r="E27" s="417"/>
      <c r="F27" s="417"/>
      <c r="G27" s="417"/>
      <c r="H27" s="417"/>
      <c r="I27" s="417"/>
      <c r="J27" s="417"/>
      <c r="K27" s="417"/>
      <c r="L27" s="417"/>
      <c r="M27" s="417"/>
      <c r="N27" s="417"/>
      <c r="O27" s="417"/>
      <c r="P27" s="417"/>
      <c r="Q27" s="417"/>
      <c r="R27" s="417"/>
      <c r="S27" s="417"/>
      <c r="T27" s="417"/>
      <c r="U27" s="417"/>
      <c r="V27" s="417"/>
      <c r="W27" s="417"/>
      <c r="X27" s="417"/>
      <c r="Y27" s="417"/>
      <c r="Z27" s="417"/>
      <c r="AA27" s="417"/>
      <c r="AB27" s="417"/>
      <c r="AC27" s="417"/>
      <c r="AD27" s="417"/>
      <c r="AE27" s="417"/>
      <c r="AF27" s="417"/>
      <c r="AG27" s="417"/>
      <c r="AH27" s="417"/>
      <c r="AI27" s="417"/>
      <c r="AJ27" s="417"/>
      <c r="AK27" s="417"/>
      <c r="AL27" s="417"/>
      <c r="AM27" s="417"/>
    </row>
    <row r="28" spans="2:39">
      <c r="B28" s="417"/>
      <c r="C28" s="417"/>
      <c r="D28" s="417"/>
      <c r="E28" s="417"/>
      <c r="F28" s="417"/>
      <c r="G28" s="417"/>
      <c r="H28" s="417"/>
      <c r="I28" s="417"/>
      <c r="J28" s="417"/>
      <c r="K28" s="417"/>
      <c r="L28" s="417"/>
      <c r="M28" s="417"/>
      <c r="N28" s="417"/>
      <c r="O28" s="417"/>
      <c r="P28" s="417"/>
      <c r="Q28" s="417"/>
      <c r="R28" s="417"/>
      <c r="S28" s="417"/>
      <c r="T28" s="417"/>
      <c r="U28" s="417"/>
      <c r="V28" s="417"/>
      <c r="W28" s="417"/>
      <c r="X28" s="417"/>
      <c r="Y28" s="417"/>
      <c r="Z28" s="417"/>
      <c r="AA28" s="417"/>
      <c r="AB28" s="417"/>
      <c r="AC28" s="417"/>
      <c r="AD28" s="417"/>
      <c r="AE28" s="417"/>
      <c r="AF28" s="417"/>
      <c r="AG28" s="417"/>
      <c r="AH28" s="417"/>
      <c r="AI28" s="417"/>
      <c r="AJ28" s="417"/>
      <c r="AK28" s="417"/>
      <c r="AL28" s="417"/>
      <c r="AM28" s="417"/>
    </row>
    <row r="29" spans="2:39">
      <c r="B29" s="417"/>
      <c r="C29" s="417"/>
      <c r="D29" s="417"/>
      <c r="E29" s="417"/>
      <c r="F29" s="417"/>
      <c r="G29" s="417"/>
      <c r="H29" s="417"/>
      <c r="I29" s="417"/>
      <c r="J29" s="417"/>
      <c r="K29" s="417"/>
      <c r="L29" s="417"/>
      <c r="M29" s="417"/>
      <c r="N29" s="417"/>
      <c r="O29" s="417"/>
      <c r="P29" s="417"/>
      <c r="Q29" s="417"/>
      <c r="R29" s="417"/>
      <c r="S29" s="417"/>
      <c r="T29" s="417"/>
      <c r="U29" s="417"/>
      <c r="V29" s="417"/>
      <c r="W29" s="417"/>
      <c r="X29" s="417"/>
      <c r="Y29" s="417"/>
      <c r="Z29" s="417"/>
      <c r="AA29" s="417"/>
      <c r="AB29" s="417"/>
      <c r="AC29" s="417"/>
      <c r="AD29" s="417"/>
      <c r="AE29" s="417"/>
      <c r="AF29" s="417"/>
      <c r="AG29" s="417"/>
      <c r="AH29" s="417"/>
      <c r="AI29" s="417"/>
      <c r="AJ29" s="417"/>
      <c r="AK29" s="417"/>
      <c r="AL29" s="417"/>
      <c r="AM29" s="417"/>
    </row>
    <row r="30" spans="2:39">
      <c r="B30" s="417"/>
      <c r="C30" s="417"/>
      <c r="D30" s="417"/>
      <c r="E30" s="417"/>
      <c r="F30" s="417"/>
      <c r="G30" s="417"/>
      <c r="H30" s="417"/>
      <c r="I30" s="417"/>
      <c r="J30" s="417"/>
      <c r="K30" s="417"/>
      <c r="L30" s="417"/>
      <c r="M30" s="417"/>
      <c r="N30" s="417"/>
      <c r="O30" s="417"/>
      <c r="P30" s="417"/>
      <c r="Q30" s="417"/>
      <c r="R30" s="417"/>
      <c r="S30" s="417"/>
      <c r="T30" s="417"/>
      <c r="U30" s="417"/>
      <c r="V30" s="417"/>
      <c r="W30" s="417"/>
      <c r="X30" s="417"/>
      <c r="Y30" s="417"/>
      <c r="Z30" s="417"/>
      <c r="AA30" s="417"/>
      <c r="AB30" s="417"/>
      <c r="AC30" s="417"/>
      <c r="AD30" s="417"/>
      <c r="AE30" s="417"/>
      <c r="AF30" s="417"/>
      <c r="AG30" s="417"/>
      <c r="AH30" s="417"/>
      <c r="AI30" s="417"/>
      <c r="AJ30" s="417"/>
      <c r="AK30" s="417"/>
      <c r="AL30" s="417"/>
      <c r="AM30" s="417"/>
    </row>
    <row r="31" spans="2:39">
      <c r="B31" s="417"/>
      <c r="C31" s="417"/>
      <c r="D31" s="417"/>
      <c r="E31" s="417"/>
      <c r="F31" s="417"/>
      <c r="G31" s="417"/>
      <c r="H31" s="417"/>
      <c r="I31" s="417"/>
      <c r="J31" s="417"/>
      <c r="K31" s="417"/>
      <c r="L31" s="417"/>
      <c r="M31" s="417"/>
      <c r="N31" s="417"/>
      <c r="O31" s="417"/>
      <c r="P31" s="417"/>
      <c r="Q31" s="417"/>
      <c r="R31" s="417"/>
      <c r="S31" s="417"/>
      <c r="T31" s="417"/>
      <c r="U31" s="417"/>
      <c r="V31" s="417"/>
      <c r="W31" s="417"/>
      <c r="X31" s="417"/>
      <c r="Y31" s="417"/>
      <c r="Z31" s="417"/>
      <c r="AA31" s="417"/>
      <c r="AB31" s="417"/>
      <c r="AC31" s="417"/>
      <c r="AD31" s="417"/>
      <c r="AE31" s="417"/>
      <c r="AF31" s="417"/>
      <c r="AG31" s="417"/>
      <c r="AH31" s="417"/>
      <c r="AI31" s="417"/>
      <c r="AJ31" s="417"/>
      <c r="AK31" s="417"/>
      <c r="AL31" s="417"/>
      <c r="AM31" s="417"/>
    </row>
    <row r="32" spans="2:39">
      <c r="B32" s="417"/>
      <c r="C32" s="417"/>
      <c r="D32" s="417"/>
      <c r="E32" s="417"/>
      <c r="F32" s="417"/>
      <c r="G32" s="417"/>
      <c r="H32" s="417"/>
      <c r="I32" s="417"/>
      <c r="J32" s="417"/>
      <c r="K32" s="417"/>
      <c r="L32" s="417"/>
      <c r="M32" s="417"/>
      <c r="N32" s="417"/>
      <c r="O32" s="417"/>
      <c r="P32" s="417"/>
      <c r="Q32" s="417"/>
      <c r="R32" s="417"/>
      <c r="S32" s="417"/>
      <c r="T32" s="417"/>
      <c r="U32" s="417"/>
      <c r="V32" s="417"/>
      <c r="W32" s="417"/>
      <c r="X32" s="417"/>
      <c r="Y32" s="417"/>
      <c r="Z32" s="417"/>
      <c r="AA32" s="417"/>
      <c r="AB32" s="417"/>
      <c r="AC32" s="417"/>
      <c r="AD32" s="417"/>
      <c r="AE32" s="417"/>
      <c r="AF32" s="417"/>
      <c r="AG32" s="417"/>
      <c r="AH32" s="417"/>
      <c r="AI32" s="417"/>
      <c r="AJ32" s="417"/>
      <c r="AK32" s="417"/>
      <c r="AL32" s="417"/>
      <c r="AM32" s="417"/>
    </row>
    <row r="33" spans="2:39">
      <c r="B33" s="417"/>
      <c r="C33" s="417"/>
      <c r="D33" s="417"/>
      <c r="E33" s="417"/>
      <c r="F33" s="417"/>
      <c r="G33" s="417"/>
      <c r="H33" s="417"/>
      <c r="I33" s="417"/>
      <c r="J33" s="417"/>
      <c r="K33" s="417"/>
      <c r="L33" s="417"/>
      <c r="M33" s="417"/>
      <c r="N33" s="417"/>
      <c r="O33" s="417"/>
      <c r="P33" s="417"/>
      <c r="Q33" s="417"/>
      <c r="R33" s="417"/>
      <c r="S33" s="417"/>
      <c r="T33" s="417"/>
      <c r="U33" s="417"/>
      <c r="V33" s="417"/>
      <c r="W33" s="417"/>
      <c r="X33" s="417"/>
      <c r="Y33" s="417"/>
      <c r="Z33" s="417"/>
      <c r="AA33" s="417"/>
      <c r="AB33" s="417"/>
      <c r="AC33" s="417"/>
      <c r="AD33" s="417"/>
      <c r="AE33" s="417"/>
      <c r="AF33" s="417"/>
      <c r="AG33" s="417"/>
      <c r="AH33" s="417"/>
      <c r="AI33" s="417"/>
      <c r="AJ33" s="417"/>
      <c r="AK33" s="417"/>
      <c r="AL33" s="417"/>
      <c r="AM33" s="417"/>
    </row>
    <row r="34" spans="2:39">
      <c r="B34" s="417"/>
      <c r="C34" s="417"/>
      <c r="D34" s="417"/>
      <c r="E34" s="417"/>
      <c r="F34" s="417"/>
      <c r="G34" s="417"/>
      <c r="H34" s="417"/>
      <c r="I34" s="417"/>
      <c r="J34" s="417"/>
      <c r="K34" s="417"/>
      <c r="L34" s="417"/>
      <c r="M34" s="417"/>
      <c r="N34" s="417"/>
      <c r="O34" s="417"/>
      <c r="P34" s="417"/>
      <c r="Q34" s="417"/>
      <c r="R34" s="417"/>
      <c r="S34" s="417"/>
      <c r="T34" s="417"/>
      <c r="U34" s="417"/>
      <c r="V34" s="417"/>
      <c r="W34" s="417"/>
      <c r="X34" s="417"/>
      <c r="Y34" s="417"/>
      <c r="Z34" s="417"/>
      <c r="AA34" s="417"/>
      <c r="AB34" s="417"/>
      <c r="AC34" s="417"/>
      <c r="AD34" s="417"/>
      <c r="AE34" s="417"/>
      <c r="AF34" s="417"/>
      <c r="AG34" s="417"/>
      <c r="AH34" s="417"/>
      <c r="AI34" s="417"/>
      <c r="AJ34" s="417"/>
      <c r="AK34" s="417"/>
      <c r="AL34" s="417"/>
      <c r="AM34" s="417"/>
    </row>
    <row r="35" spans="2:39">
      <c r="B35" s="417"/>
      <c r="C35" s="417"/>
      <c r="D35" s="417"/>
      <c r="E35" s="417"/>
      <c r="F35" s="417"/>
      <c r="G35" s="417"/>
      <c r="H35" s="417"/>
      <c r="I35" s="417"/>
      <c r="J35" s="417"/>
      <c r="K35" s="417"/>
      <c r="L35" s="417"/>
      <c r="M35" s="417"/>
      <c r="N35" s="417"/>
      <c r="O35" s="417"/>
      <c r="P35" s="417"/>
      <c r="Q35" s="417"/>
      <c r="R35" s="417"/>
      <c r="S35" s="417"/>
      <c r="T35" s="417"/>
      <c r="U35" s="417"/>
      <c r="V35" s="417"/>
      <c r="W35" s="417"/>
      <c r="X35" s="417"/>
      <c r="Y35" s="417"/>
      <c r="Z35" s="417"/>
      <c r="AA35" s="417"/>
      <c r="AB35" s="417"/>
      <c r="AC35" s="417"/>
      <c r="AD35" s="417"/>
      <c r="AE35" s="417"/>
      <c r="AF35" s="417"/>
      <c r="AG35" s="417"/>
      <c r="AH35" s="417"/>
      <c r="AI35" s="417"/>
      <c r="AJ35" s="417"/>
      <c r="AK35" s="417"/>
      <c r="AL35" s="417"/>
      <c r="AM35" s="417"/>
    </row>
    <row r="36" spans="2:39">
      <c r="B36" s="417"/>
      <c r="C36" s="417"/>
      <c r="D36" s="417"/>
      <c r="E36" s="417"/>
      <c r="F36" s="417"/>
      <c r="G36" s="417"/>
      <c r="H36" s="417"/>
      <c r="I36" s="417"/>
      <c r="J36" s="417"/>
      <c r="K36" s="417"/>
      <c r="L36" s="417"/>
      <c r="M36" s="417"/>
      <c r="N36" s="417"/>
      <c r="O36" s="417"/>
      <c r="P36" s="417"/>
      <c r="Q36" s="417"/>
      <c r="R36" s="417"/>
      <c r="S36" s="417"/>
      <c r="T36" s="417"/>
      <c r="U36" s="417"/>
      <c r="V36" s="417"/>
      <c r="W36" s="417"/>
      <c r="X36" s="417"/>
      <c r="Y36" s="417"/>
      <c r="Z36" s="417"/>
      <c r="AA36" s="417"/>
      <c r="AB36" s="417"/>
      <c r="AC36" s="417"/>
      <c r="AD36" s="417"/>
      <c r="AE36" s="417"/>
      <c r="AF36" s="417"/>
      <c r="AG36" s="417"/>
      <c r="AH36" s="417"/>
      <c r="AI36" s="417"/>
      <c r="AJ36" s="417"/>
      <c r="AK36" s="417"/>
      <c r="AL36" s="417"/>
      <c r="AM36" s="417"/>
    </row>
    <row r="37" spans="2:39">
      <c r="B37" s="417"/>
      <c r="C37" s="417"/>
      <c r="D37" s="417"/>
      <c r="E37" s="417"/>
      <c r="F37" s="417"/>
      <c r="G37" s="417"/>
      <c r="H37" s="417"/>
      <c r="I37" s="417"/>
      <c r="J37" s="417"/>
      <c r="K37" s="417"/>
      <c r="L37" s="417"/>
      <c r="M37" s="417"/>
      <c r="N37" s="417"/>
      <c r="O37" s="417"/>
      <c r="P37" s="417"/>
      <c r="Q37" s="417"/>
      <c r="R37" s="417"/>
      <c r="S37" s="417"/>
      <c r="T37" s="417"/>
      <c r="U37" s="417"/>
      <c r="V37" s="417"/>
      <c r="W37" s="417"/>
      <c r="X37" s="417"/>
      <c r="Y37" s="417"/>
      <c r="Z37" s="417"/>
      <c r="AA37" s="417"/>
      <c r="AB37" s="417"/>
      <c r="AC37" s="417"/>
      <c r="AD37" s="417"/>
      <c r="AE37" s="417"/>
      <c r="AF37" s="417"/>
      <c r="AG37" s="417"/>
      <c r="AH37" s="417"/>
      <c r="AI37" s="417"/>
      <c r="AJ37" s="417"/>
      <c r="AK37" s="417"/>
      <c r="AL37" s="417"/>
      <c r="AM37" s="417"/>
    </row>
    <row r="38" spans="2:39">
      <c r="B38" s="417"/>
      <c r="C38" s="417"/>
      <c r="D38" s="417"/>
      <c r="E38" s="417"/>
      <c r="F38" s="417"/>
      <c r="G38" s="417"/>
      <c r="H38" s="417"/>
      <c r="I38" s="417"/>
      <c r="J38" s="417"/>
      <c r="K38" s="417"/>
      <c r="L38" s="417"/>
      <c r="M38" s="417"/>
      <c r="N38" s="417"/>
      <c r="O38" s="417"/>
      <c r="P38" s="417"/>
      <c r="Q38" s="417"/>
      <c r="R38" s="417"/>
      <c r="S38" s="417"/>
      <c r="T38" s="417"/>
      <c r="U38" s="417"/>
      <c r="V38" s="417"/>
      <c r="W38" s="417"/>
      <c r="X38" s="417"/>
      <c r="Y38" s="417"/>
      <c r="Z38" s="417"/>
      <c r="AA38" s="417"/>
      <c r="AB38" s="417"/>
      <c r="AC38" s="417"/>
      <c r="AD38" s="417"/>
      <c r="AE38" s="417"/>
      <c r="AF38" s="417"/>
      <c r="AG38" s="417"/>
      <c r="AH38" s="417"/>
      <c r="AI38" s="417"/>
      <c r="AJ38" s="417"/>
      <c r="AK38" s="417"/>
      <c r="AL38" s="417"/>
      <c r="AM38" s="417"/>
    </row>
    <row r="39" spans="2:39">
      <c r="B39" s="417"/>
      <c r="C39" s="417"/>
      <c r="D39" s="417"/>
      <c r="E39" s="417"/>
      <c r="F39" s="417"/>
      <c r="G39" s="417"/>
      <c r="H39" s="417"/>
      <c r="I39" s="417"/>
      <c r="J39" s="417"/>
      <c r="K39" s="417"/>
      <c r="L39" s="417"/>
      <c r="M39" s="417"/>
      <c r="N39" s="417"/>
      <c r="O39" s="417"/>
      <c r="P39" s="417"/>
      <c r="Q39" s="417"/>
      <c r="R39" s="417"/>
      <c r="S39" s="417"/>
      <c r="T39" s="417"/>
      <c r="U39" s="417"/>
      <c r="V39" s="417"/>
      <c r="W39" s="417"/>
      <c r="X39" s="417"/>
      <c r="Y39" s="417"/>
      <c r="Z39" s="417"/>
      <c r="AA39" s="417"/>
      <c r="AB39" s="417"/>
      <c r="AC39" s="417"/>
      <c r="AD39" s="417"/>
      <c r="AE39" s="417"/>
      <c r="AF39" s="417"/>
      <c r="AG39" s="417"/>
      <c r="AH39" s="417"/>
      <c r="AI39" s="417"/>
      <c r="AJ39" s="417"/>
      <c r="AK39" s="417"/>
      <c r="AL39" s="417"/>
      <c r="AM39" s="417"/>
    </row>
    <row r="40" spans="2:39">
      <c r="B40" s="417"/>
      <c r="C40" s="417"/>
      <c r="D40" s="417"/>
      <c r="E40" s="417"/>
      <c r="F40" s="417"/>
      <c r="G40" s="417"/>
      <c r="H40" s="417"/>
      <c r="I40" s="417"/>
      <c r="J40" s="417"/>
      <c r="K40" s="417"/>
      <c r="L40" s="417"/>
      <c r="M40" s="417"/>
      <c r="N40" s="417"/>
      <c r="O40" s="417"/>
      <c r="P40" s="417"/>
      <c r="Q40" s="417"/>
      <c r="R40" s="417"/>
      <c r="S40" s="417"/>
      <c r="T40" s="417"/>
      <c r="U40" s="417"/>
      <c r="V40" s="417"/>
      <c r="W40" s="417"/>
      <c r="X40" s="417"/>
      <c r="Y40" s="417"/>
      <c r="Z40" s="417"/>
      <c r="AA40" s="417"/>
      <c r="AB40" s="417"/>
      <c r="AC40" s="417"/>
      <c r="AD40" s="417"/>
      <c r="AE40" s="417"/>
      <c r="AF40" s="417"/>
      <c r="AG40" s="417"/>
      <c r="AH40" s="417"/>
      <c r="AI40" s="417"/>
      <c r="AJ40" s="417"/>
      <c r="AK40" s="417"/>
      <c r="AL40" s="417"/>
      <c r="AM40" s="417"/>
    </row>
    <row r="41" spans="2:39">
      <c r="B41" s="417"/>
      <c r="C41" s="417"/>
      <c r="D41" s="417"/>
      <c r="E41" s="417"/>
      <c r="F41" s="417"/>
      <c r="G41" s="417"/>
      <c r="H41" s="417"/>
      <c r="I41" s="417"/>
      <c r="J41" s="417"/>
      <c r="K41" s="417"/>
      <c r="L41" s="417"/>
      <c r="M41" s="417"/>
      <c r="N41" s="417"/>
      <c r="O41" s="417"/>
      <c r="P41" s="417"/>
      <c r="Q41" s="417"/>
      <c r="R41" s="417"/>
      <c r="S41" s="417"/>
      <c r="T41" s="417"/>
      <c r="U41" s="417"/>
      <c r="V41" s="417"/>
      <c r="W41" s="417"/>
      <c r="X41" s="417"/>
      <c r="Y41" s="417"/>
      <c r="Z41" s="417"/>
      <c r="AA41" s="417"/>
      <c r="AB41" s="417"/>
      <c r="AC41" s="417"/>
      <c r="AD41" s="417"/>
      <c r="AE41" s="417"/>
      <c r="AF41" s="417"/>
      <c r="AG41" s="417"/>
      <c r="AH41" s="417"/>
      <c r="AI41" s="417"/>
      <c r="AJ41" s="417"/>
      <c r="AK41" s="417"/>
      <c r="AL41" s="417"/>
      <c r="AM41" s="417"/>
    </row>
    <row r="42" spans="2:39">
      <c r="B42" s="417"/>
      <c r="C42" s="417"/>
      <c r="D42" s="417"/>
      <c r="E42" s="417"/>
      <c r="F42" s="417"/>
      <c r="G42" s="417"/>
      <c r="H42" s="417"/>
      <c r="I42" s="417"/>
      <c r="J42" s="417"/>
      <c r="K42" s="417"/>
      <c r="L42" s="417"/>
      <c r="M42" s="417"/>
      <c r="N42" s="417"/>
      <c r="O42" s="417"/>
      <c r="P42" s="417"/>
      <c r="Q42" s="417"/>
      <c r="R42" s="417"/>
      <c r="S42" s="417"/>
      <c r="T42" s="417"/>
      <c r="U42" s="417"/>
      <c r="V42" s="417"/>
      <c r="W42" s="417"/>
      <c r="X42" s="417"/>
      <c r="Y42" s="417"/>
      <c r="Z42" s="417"/>
      <c r="AA42" s="417"/>
      <c r="AB42" s="417"/>
      <c r="AC42" s="417"/>
      <c r="AD42" s="417"/>
      <c r="AE42" s="417"/>
      <c r="AF42" s="417"/>
      <c r="AG42" s="417"/>
      <c r="AH42" s="417"/>
      <c r="AI42" s="417"/>
      <c r="AJ42" s="417"/>
      <c r="AK42" s="417"/>
      <c r="AL42" s="417"/>
      <c r="AM42" s="417"/>
    </row>
    <row r="43" spans="2:39">
      <c r="B43" s="417"/>
      <c r="C43" s="417"/>
      <c r="D43" s="417"/>
      <c r="E43" s="417"/>
      <c r="F43" s="417"/>
      <c r="G43" s="417"/>
      <c r="H43" s="417"/>
      <c r="I43" s="417"/>
      <c r="J43" s="417"/>
      <c r="K43" s="417"/>
      <c r="L43" s="417"/>
      <c r="M43" s="417"/>
      <c r="N43" s="417"/>
      <c r="O43" s="417"/>
      <c r="P43" s="417"/>
      <c r="Q43" s="417"/>
      <c r="R43" s="417"/>
      <c r="S43" s="417"/>
      <c r="T43" s="417"/>
      <c r="U43" s="417"/>
      <c r="V43" s="417"/>
      <c r="W43" s="417"/>
      <c r="X43" s="417"/>
      <c r="Y43" s="417"/>
      <c r="Z43" s="417"/>
      <c r="AA43" s="417"/>
      <c r="AB43" s="417"/>
      <c r="AC43" s="417"/>
      <c r="AD43" s="417"/>
      <c r="AE43" s="417"/>
      <c r="AF43" s="417"/>
      <c r="AG43" s="417"/>
      <c r="AH43" s="417"/>
      <c r="AI43" s="417"/>
      <c r="AJ43" s="417"/>
      <c r="AK43" s="417"/>
      <c r="AL43" s="417"/>
      <c r="AM43" s="417"/>
    </row>
    <row r="44" spans="2:39">
      <c r="B44" s="417"/>
      <c r="C44" s="417"/>
      <c r="D44" s="417"/>
      <c r="E44" s="417"/>
      <c r="F44" s="417"/>
      <c r="G44" s="417"/>
      <c r="H44" s="417"/>
      <c r="I44" s="417"/>
      <c r="J44" s="417"/>
      <c r="K44" s="417"/>
      <c r="L44" s="417"/>
      <c r="M44" s="417"/>
      <c r="N44" s="417"/>
      <c r="O44" s="417"/>
      <c r="P44" s="417"/>
      <c r="Q44" s="417"/>
      <c r="R44" s="417"/>
      <c r="S44" s="417"/>
      <c r="T44" s="417"/>
      <c r="U44" s="417"/>
      <c r="V44" s="417"/>
      <c r="W44" s="417"/>
      <c r="X44" s="417"/>
      <c r="Y44" s="417"/>
      <c r="Z44" s="417"/>
      <c r="AA44" s="417"/>
      <c r="AB44" s="417"/>
      <c r="AC44" s="417"/>
      <c r="AD44" s="417"/>
      <c r="AE44" s="417"/>
      <c r="AF44" s="417"/>
      <c r="AG44" s="417"/>
      <c r="AH44" s="417"/>
      <c r="AI44" s="417"/>
      <c r="AJ44" s="417"/>
      <c r="AK44" s="417"/>
      <c r="AL44" s="417"/>
      <c r="AM44" s="417"/>
    </row>
    <row r="45" spans="2:39">
      <c r="B45" s="417"/>
      <c r="C45" s="417"/>
      <c r="D45" s="417"/>
      <c r="E45" s="417"/>
      <c r="F45" s="417"/>
      <c r="G45" s="417"/>
      <c r="H45" s="417"/>
      <c r="I45" s="417"/>
      <c r="J45" s="417"/>
      <c r="K45" s="417"/>
      <c r="L45" s="417"/>
      <c r="M45" s="417"/>
      <c r="N45" s="417"/>
      <c r="O45" s="417"/>
      <c r="P45" s="417"/>
      <c r="Q45" s="417"/>
      <c r="R45" s="417"/>
      <c r="S45" s="417"/>
      <c r="T45" s="417"/>
      <c r="U45" s="417"/>
      <c r="V45" s="417"/>
      <c r="W45" s="417"/>
      <c r="X45" s="417"/>
      <c r="Y45" s="417"/>
      <c r="Z45" s="417"/>
      <c r="AA45" s="417"/>
      <c r="AB45" s="417"/>
      <c r="AC45" s="417"/>
      <c r="AD45" s="417"/>
      <c r="AE45" s="417"/>
      <c r="AF45" s="417"/>
      <c r="AG45" s="417"/>
      <c r="AH45" s="417"/>
      <c r="AI45" s="417"/>
      <c r="AJ45" s="417"/>
      <c r="AK45" s="417"/>
      <c r="AL45" s="417"/>
      <c r="AM45" s="417"/>
    </row>
    <row r="46" spans="2:39">
      <c r="B46" s="417"/>
      <c r="C46" s="417"/>
      <c r="D46" s="417"/>
      <c r="E46" s="417"/>
      <c r="F46" s="417"/>
      <c r="G46" s="417"/>
      <c r="H46" s="417"/>
      <c r="I46" s="417"/>
      <c r="J46" s="417"/>
      <c r="K46" s="417"/>
      <c r="L46" s="417"/>
      <c r="M46" s="417"/>
      <c r="N46" s="417"/>
      <c r="O46" s="417"/>
      <c r="P46" s="417"/>
      <c r="Q46" s="417"/>
      <c r="R46" s="417"/>
      <c r="S46" s="417"/>
      <c r="T46" s="417"/>
      <c r="U46" s="417"/>
      <c r="V46" s="417"/>
      <c r="W46" s="417"/>
      <c r="X46" s="417"/>
      <c r="Y46" s="417"/>
      <c r="Z46" s="417"/>
      <c r="AA46" s="417"/>
      <c r="AB46" s="417"/>
      <c r="AC46" s="417"/>
      <c r="AD46" s="417"/>
      <c r="AE46" s="417"/>
      <c r="AF46" s="417"/>
      <c r="AG46" s="417"/>
      <c r="AH46" s="417"/>
      <c r="AI46" s="417"/>
      <c r="AJ46" s="417"/>
      <c r="AK46" s="417"/>
      <c r="AL46" s="417"/>
      <c r="AM46" s="417"/>
    </row>
    <row r="47" spans="2:39">
      <c r="B47" s="417"/>
      <c r="C47" s="417"/>
      <c r="D47" s="417"/>
      <c r="E47" s="417"/>
      <c r="F47" s="417"/>
      <c r="G47" s="417"/>
      <c r="H47" s="417"/>
      <c r="I47" s="417"/>
      <c r="J47" s="417"/>
      <c r="K47" s="417"/>
      <c r="L47" s="417"/>
      <c r="M47" s="417"/>
      <c r="N47" s="417"/>
      <c r="O47" s="417"/>
      <c r="P47" s="417"/>
      <c r="Q47" s="417"/>
      <c r="R47" s="417"/>
      <c r="S47" s="417"/>
      <c r="T47" s="417"/>
      <c r="U47" s="417"/>
      <c r="V47" s="417"/>
      <c r="W47" s="417"/>
      <c r="X47" s="417"/>
      <c r="Y47" s="417"/>
      <c r="Z47" s="417"/>
      <c r="AA47" s="417"/>
      <c r="AB47" s="417"/>
      <c r="AC47" s="417"/>
      <c r="AD47" s="417"/>
      <c r="AE47" s="417"/>
      <c r="AF47" s="417"/>
      <c r="AG47" s="417"/>
      <c r="AH47" s="417"/>
      <c r="AI47" s="417"/>
      <c r="AJ47" s="417"/>
      <c r="AK47" s="417"/>
      <c r="AL47" s="417"/>
      <c r="AM47" s="417"/>
    </row>
    <row r="48" spans="2:39">
      <c r="B48" s="417"/>
      <c r="C48" s="417"/>
      <c r="D48" s="417"/>
      <c r="E48" s="417"/>
      <c r="F48" s="417"/>
      <c r="G48" s="417"/>
      <c r="H48" s="417"/>
      <c r="I48" s="417"/>
      <c r="J48" s="417"/>
      <c r="K48" s="417"/>
      <c r="L48" s="417"/>
      <c r="M48" s="417"/>
      <c r="N48" s="417"/>
      <c r="O48" s="417"/>
      <c r="P48" s="417"/>
      <c r="Q48" s="417"/>
      <c r="R48" s="417"/>
      <c r="S48" s="417"/>
      <c r="T48" s="417"/>
      <c r="U48" s="417"/>
      <c r="V48" s="417"/>
      <c r="W48" s="417"/>
      <c r="X48" s="417"/>
      <c r="Y48" s="417"/>
      <c r="Z48" s="417"/>
      <c r="AA48" s="417"/>
      <c r="AB48" s="417"/>
      <c r="AC48" s="417"/>
      <c r="AD48" s="417"/>
      <c r="AE48" s="417"/>
      <c r="AF48" s="417"/>
      <c r="AG48" s="417"/>
      <c r="AH48" s="417"/>
      <c r="AI48" s="417"/>
      <c r="AJ48" s="417"/>
      <c r="AK48" s="417"/>
      <c r="AL48" s="417"/>
      <c r="AM48" s="417"/>
    </row>
    <row r="49" spans="2:39">
      <c r="B49" s="417"/>
      <c r="C49" s="417"/>
      <c r="D49" s="417"/>
      <c r="E49" s="417"/>
      <c r="F49" s="417"/>
      <c r="G49" s="417"/>
      <c r="H49" s="417"/>
      <c r="I49" s="417"/>
      <c r="J49" s="417"/>
      <c r="K49" s="417"/>
      <c r="L49" s="417"/>
      <c r="M49" s="417"/>
      <c r="N49" s="417"/>
      <c r="O49" s="417"/>
      <c r="P49" s="417"/>
      <c r="Q49" s="417"/>
      <c r="R49" s="417"/>
      <c r="S49" s="417"/>
      <c r="T49" s="417"/>
      <c r="U49" s="417"/>
      <c r="V49" s="417"/>
      <c r="W49" s="417"/>
      <c r="X49" s="417"/>
      <c r="Y49" s="417"/>
      <c r="Z49" s="417"/>
      <c r="AA49" s="417"/>
      <c r="AB49" s="417"/>
      <c r="AC49" s="417"/>
      <c r="AD49" s="417"/>
      <c r="AE49" s="417"/>
      <c r="AF49" s="417"/>
      <c r="AG49" s="417"/>
      <c r="AH49" s="417"/>
      <c r="AI49" s="417"/>
      <c r="AJ49" s="417"/>
      <c r="AK49" s="417"/>
      <c r="AL49" s="417"/>
      <c r="AM49" s="417"/>
    </row>
    <row r="50" spans="2:39">
      <c r="B50" s="20"/>
      <c r="C50" s="20"/>
      <c r="D50" s="20"/>
      <c r="E50" s="20"/>
      <c r="F50" s="20"/>
      <c r="G50" s="20"/>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row>
    <row r="51" spans="2:39">
      <c r="B51" s="20"/>
      <c r="C51" s="20"/>
      <c r="D51" s="20"/>
      <c r="E51" s="20"/>
      <c r="F51" s="20"/>
      <c r="G51" s="20"/>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row>
    <row r="52" spans="2:39">
      <c r="B52" s="20"/>
      <c r="C52" s="20"/>
      <c r="D52" s="20"/>
      <c r="E52" s="20"/>
      <c r="F52" s="20"/>
      <c r="G52" s="20"/>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row>
    <row r="53" spans="2:39" ht="17.25" customHeight="1">
      <c r="B53" s="417" t="s">
        <v>310</v>
      </c>
      <c r="C53" s="417"/>
      <c r="D53" s="417"/>
      <c r="E53" s="417"/>
      <c r="F53" s="417"/>
      <c r="G53" s="417"/>
      <c r="H53" s="417"/>
      <c r="I53" s="417"/>
      <c r="J53" s="417"/>
      <c r="K53" s="417"/>
      <c r="L53" s="417"/>
      <c r="M53" s="417"/>
      <c r="N53" s="417"/>
      <c r="O53" s="417"/>
      <c r="P53" s="417"/>
      <c r="Q53" s="417"/>
      <c r="R53" s="417"/>
      <c r="S53" s="417"/>
      <c r="T53" s="417"/>
      <c r="U53" s="417"/>
      <c r="V53" s="417"/>
      <c r="W53" s="417"/>
      <c r="X53" s="417"/>
      <c r="Y53" s="417"/>
      <c r="Z53" s="417"/>
      <c r="AA53" s="417"/>
      <c r="AB53" s="417"/>
      <c r="AC53" s="417"/>
      <c r="AD53" s="417"/>
      <c r="AE53" s="417"/>
      <c r="AF53" s="417"/>
      <c r="AG53" s="417"/>
      <c r="AH53" s="417"/>
      <c r="AI53" s="417"/>
      <c r="AJ53" s="417"/>
      <c r="AK53" s="417"/>
      <c r="AL53" s="417"/>
      <c r="AM53" s="417"/>
    </row>
    <row r="54" spans="2:39">
      <c r="B54" s="417"/>
      <c r="C54" s="417"/>
      <c r="D54" s="417"/>
      <c r="E54" s="417"/>
      <c r="F54" s="417"/>
      <c r="G54" s="417"/>
      <c r="H54" s="417"/>
      <c r="I54" s="417"/>
      <c r="J54" s="417"/>
      <c r="K54" s="417"/>
      <c r="L54" s="417"/>
      <c r="M54" s="417"/>
      <c r="N54" s="417"/>
      <c r="O54" s="417"/>
      <c r="P54" s="417"/>
      <c r="Q54" s="417"/>
      <c r="R54" s="417"/>
      <c r="S54" s="417"/>
      <c r="T54" s="417"/>
      <c r="U54" s="417"/>
      <c r="V54" s="417"/>
      <c r="W54" s="417"/>
      <c r="X54" s="417"/>
      <c r="Y54" s="417"/>
      <c r="Z54" s="417"/>
      <c r="AA54" s="417"/>
      <c r="AB54" s="417"/>
      <c r="AC54" s="417"/>
      <c r="AD54" s="417"/>
      <c r="AE54" s="417"/>
      <c r="AF54" s="417"/>
      <c r="AG54" s="417"/>
      <c r="AH54" s="417"/>
      <c r="AI54" s="417"/>
      <c r="AJ54" s="417"/>
      <c r="AK54" s="417"/>
      <c r="AL54" s="417"/>
      <c r="AM54" s="417"/>
    </row>
    <row r="55" spans="2:39">
      <c r="B55" s="417"/>
      <c r="C55" s="417"/>
      <c r="D55" s="417"/>
      <c r="E55" s="417"/>
      <c r="F55" s="417"/>
      <c r="G55" s="417"/>
      <c r="H55" s="417"/>
      <c r="I55" s="417"/>
      <c r="J55" s="417"/>
      <c r="K55" s="417"/>
      <c r="L55" s="417"/>
      <c r="M55" s="417"/>
      <c r="N55" s="417"/>
      <c r="O55" s="417"/>
      <c r="P55" s="417"/>
      <c r="Q55" s="417"/>
      <c r="R55" s="417"/>
      <c r="S55" s="417"/>
      <c r="T55" s="417"/>
      <c r="U55" s="417"/>
      <c r="V55" s="417"/>
      <c r="W55" s="417"/>
      <c r="X55" s="417"/>
      <c r="Y55" s="417"/>
      <c r="Z55" s="417"/>
      <c r="AA55" s="417"/>
      <c r="AB55" s="417"/>
      <c r="AC55" s="417"/>
      <c r="AD55" s="417"/>
      <c r="AE55" s="417"/>
      <c r="AF55" s="417"/>
      <c r="AG55" s="417"/>
      <c r="AH55" s="417"/>
      <c r="AI55" s="417"/>
      <c r="AJ55" s="417"/>
      <c r="AK55" s="417"/>
      <c r="AL55" s="417"/>
      <c r="AM55" s="417"/>
    </row>
    <row r="56" spans="2:39">
      <c r="B56" s="417"/>
      <c r="C56" s="417"/>
      <c r="D56" s="417"/>
      <c r="E56" s="417"/>
      <c r="F56" s="417"/>
      <c r="G56" s="417"/>
      <c r="H56" s="417"/>
      <c r="I56" s="417"/>
      <c r="J56" s="417"/>
      <c r="K56" s="417"/>
      <c r="L56" s="417"/>
      <c r="M56" s="417"/>
      <c r="N56" s="417"/>
      <c r="O56" s="417"/>
      <c r="P56" s="417"/>
      <c r="Q56" s="417"/>
      <c r="R56" s="417"/>
      <c r="S56" s="417"/>
      <c r="T56" s="417"/>
      <c r="U56" s="417"/>
      <c r="V56" s="417"/>
      <c r="W56" s="417"/>
      <c r="X56" s="417"/>
      <c r="Y56" s="417"/>
      <c r="Z56" s="417"/>
      <c r="AA56" s="417"/>
      <c r="AB56" s="417"/>
      <c r="AC56" s="417"/>
      <c r="AD56" s="417"/>
      <c r="AE56" s="417"/>
      <c r="AF56" s="417"/>
      <c r="AG56" s="417"/>
      <c r="AH56" s="417"/>
      <c r="AI56" s="417"/>
      <c r="AJ56" s="417"/>
      <c r="AK56" s="417"/>
      <c r="AL56" s="417"/>
      <c r="AM56" s="417"/>
    </row>
    <row r="57" spans="2:39">
      <c r="B57" s="417"/>
      <c r="C57" s="417"/>
      <c r="D57" s="417"/>
      <c r="E57" s="417"/>
      <c r="F57" s="417"/>
      <c r="G57" s="417"/>
      <c r="H57" s="417"/>
      <c r="I57" s="417"/>
      <c r="J57" s="417"/>
      <c r="K57" s="417"/>
      <c r="L57" s="417"/>
      <c r="M57" s="417"/>
      <c r="N57" s="417"/>
      <c r="O57" s="417"/>
      <c r="P57" s="417"/>
      <c r="Q57" s="417"/>
      <c r="R57" s="417"/>
      <c r="S57" s="417"/>
      <c r="T57" s="417"/>
      <c r="U57" s="417"/>
      <c r="V57" s="417"/>
      <c r="W57" s="417"/>
      <c r="X57" s="417"/>
      <c r="Y57" s="417"/>
      <c r="Z57" s="417"/>
      <c r="AA57" s="417"/>
      <c r="AB57" s="417"/>
      <c r="AC57" s="417"/>
      <c r="AD57" s="417"/>
      <c r="AE57" s="417"/>
      <c r="AF57" s="417"/>
      <c r="AG57" s="417"/>
      <c r="AH57" s="417"/>
      <c r="AI57" s="417"/>
      <c r="AJ57" s="417"/>
      <c r="AK57" s="417"/>
      <c r="AL57" s="417"/>
      <c r="AM57" s="417"/>
    </row>
    <row r="58" spans="2:39">
      <c r="B58" s="417"/>
      <c r="C58" s="417"/>
      <c r="D58" s="417"/>
      <c r="E58" s="417"/>
      <c r="F58" s="417"/>
      <c r="G58" s="417"/>
      <c r="H58" s="417"/>
      <c r="I58" s="417"/>
      <c r="J58" s="417"/>
      <c r="K58" s="417"/>
      <c r="L58" s="417"/>
      <c r="M58" s="417"/>
      <c r="N58" s="417"/>
      <c r="O58" s="417"/>
      <c r="P58" s="417"/>
      <c r="Q58" s="417"/>
      <c r="R58" s="417"/>
      <c r="S58" s="417"/>
      <c r="T58" s="417"/>
      <c r="U58" s="417"/>
      <c r="V58" s="417"/>
      <c r="W58" s="417"/>
      <c r="X58" s="417"/>
      <c r="Y58" s="417"/>
      <c r="Z58" s="417"/>
      <c r="AA58" s="417"/>
      <c r="AB58" s="417"/>
      <c r="AC58" s="417"/>
      <c r="AD58" s="417"/>
      <c r="AE58" s="417"/>
      <c r="AF58" s="417"/>
      <c r="AG58" s="417"/>
      <c r="AH58" s="417"/>
      <c r="AI58" s="417"/>
      <c r="AJ58" s="417"/>
      <c r="AK58" s="417"/>
      <c r="AL58" s="417"/>
      <c r="AM58" s="417"/>
    </row>
    <row r="59" spans="2:39">
      <c r="B59" s="417"/>
      <c r="C59" s="417"/>
      <c r="D59" s="417"/>
      <c r="E59" s="417"/>
      <c r="F59" s="417"/>
      <c r="G59" s="417"/>
      <c r="H59" s="417"/>
      <c r="I59" s="417"/>
      <c r="J59" s="417"/>
      <c r="K59" s="417"/>
      <c r="L59" s="417"/>
      <c r="M59" s="417"/>
      <c r="N59" s="417"/>
      <c r="O59" s="417"/>
      <c r="P59" s="417"/>
      <c r="Q59" s="417"/>
      <c r="R59" s="417"/>
      <c r="S59" s="417"/>
      <c r="T59" s="417"/>
      <c r="U59" s="417"/>
      <c r="V59" s="417"/>
      <c r="W59" s="417"/>
      <c r="X59" s="417"/>
      <c r="Y59" s="417"/>
      <c r="Z59" s="417"/>
      <c r="AA59" s="417"/>
      <c r="AB59" s="417"/>
      <c r="AC59" s="417"/>
      <c r="AD59" s="417"/>
      <c r="AE59" s="417"/>
      <c r="AF59" s="417"/>
      <c r="AG59" s="417"/>
      <c r="AH59" s="417"/>
      <c r="AI59" s="417"/>
      <c r="AJ59" s="417"/>
      <c r="AK59" s="417"/>
      <c r="AL59" s="417"/>
      <c r="AM59" s="417"/>
    </row>
    <row r="60" spans="2:39">
      <c r="B60" s="417"/>
      <c r="C60" s="417"/>
      <c r="D60" s="417"/>
      <c r="E60" s="417"/>
      <c r="F60" s="417"/>
      <c r="G60" s="417"/>
      <c r="H60" s="417"/>
      <c r="I60" s="417"/>
      <c r="J60" s="417"/>
      <c r="K60" s="417"/>
      <c r="L60" s="417"/>
      <c r="M60" s="417"/>
      <c r="N60" s="417"/>
      <c r="O60" s="417"/>
      <c r="P60" s="417"/>
      <c r="Q60" s="417"/>
      <c r="R60" s="417"/>
      <c r="S60" s="417"/>
      <c r="T60" s="417"/>
      <c r="U60" s="417"/>
      <c r="V60" s="417"/>
      <c r="W60" s="417"/>
      <c r="X60" s="417"/>
      <c r="Y60" s="417"/>
      <c r="Z60" s="417"/>
      <c r="AA60" s="417"/>
      <c r="AB60" s="417"/>
      <c r="AC60" s="417"/>
      <c r="AD60" s="417"/>
      <c r="AE60" s="417"/>
      <c r="AF60" s="417"/>
      <c r="AG60" s="417"/>
      <c r="AH60" s="417"/>
      <c r="AI60" s="417"/>
      <c r="AJ60" s="417"/>
      <c r="AK60" s="417"/>
      <c r="AL60" s="417"/>
      <c r="AM60" s="417"/>
    </row>
    <row r="61" spans="2:39">
      <c r="B61" s="417"/>
      <c r="C61" s="417"/>
      <c r="D61" s="417"/>
      <c r="E61" s="417"/>
      <c r="F61" s="417"/>
      <c r="G61" s="417"/>
      <c r="H61" s="417"/>
      <c r="I61" s="417"/>
      <c r="J61" s="417"/>
      <c r="K61" s="417"/>
      <c r="L61" s="417"/>
      <c r="M61" s="417"/>
      <c r="N61" s="417"/>
      <c r="O61" s="417"/>
      <c r="P61" s="417"/>
      <c r="Q61" s="417"/>
      <c r="R61" s="417"/>
      <c r="S61" s="417"/>
      <c r="T61" s="417"/>
      <c r="U61" s="417"/>
      <c r="V61" s="417"/>
      <c r="W61" s="417"/>
      <c r="X61" s="417"/>
      <c r="Y61" s="417"/>
      <c r="Z61" s="417"/>
      <c r="AA61" s="417"/>
      <c r="AB61" s="417"/>
      <c r="AC61" s="417"/>
      <c r="AD61" s="417"/>
      <c r="AE61" s="417"/>
      <c r="AF61" s="417"/>
      <c r="AG61" s="417"/>
      <c r="AH61" s="417"/>
      <c r="AI61" s="417"/>
      <c r="AJ61" s="417"/>
      <c r="AK61" s="417"/>
      <c r="AL61" s="417"/>
      <c r="AM61" s="417"/>
    </row>
    <row r="62" spans="2:39">
      <c r="B62" s="417"/>
      <c r="C62" s="417"/>
      <c r="D62" s="417"/>
      <c r="E62" s="417"/>
      <c r="F62" s="417"/>
      <c r="G62" s="417"/>
      <c r="H62" s="417"/>
      <c r="I62" s="417"/>
      <c r="J62" s="417"/>
      <c r="K62" s="417"/>
      <c r="L62" s="417"/>
      <c r="M62" s="417"/>
      <c r="N62" s="417"/>
      <c r="O62" s="417"/>
      <c r="P62" s="417"/>
      <c r="Q62" s="417"/>
      <c r="R62" s="417"/>
      <c r="S62" s="417"/>
      <c r="T62" s="417"/>
      <c r="U62" s="417"/>
      <c r="V62" s="417"/>
      <c r="W62" s="417"/>
      <c r="X62" s="417"/>
      <c r="Y62" s="417"/>
      <c r="Z62" s="417"/>
      <c r="AA62" s="417"/>
      <c r="AB62" s="417"/>
      <c r="AC62" s="417"/>
      <c r="AD62" s="417"/>
      <c r="AE62" s="417"/>
      <c r="AF62" s="417"/>
      <c r="AG62" s="417"/>
      <c r="AH62" s="417"/>
      <c r="AI62" s="417"/>
      <c r="AJ62" s="417"/>
      <c r="AK62" s="417"/>
      <c r="AL62" s="417"/>
      <c r="AM62" s="417"/>
    </row>
    <row r="63" spans="2:39">
      <c r="B63" s="417"/>
      <c r="C63" s="417"/>
      <c r="D63" s="417"/>
      <c r="E63" s="417"/>
      <c r="F63" s="417"/>
      <c r="G63" s="417"/>
      <c r="H63" s="417"/>
      <c r="I63" s="417"/>
      <c r="J63" s="417"/>
      <c r="K63" s="417"/>
      <c r="L63" s="417"/>
      <c r="M63" s="417"/>
      <c r="N63" s="417"/>
      <c r="O63" s="417"/>
      <c r="P63" s="417"/>
      <c r="Q63" s="417"/>
      <c r="R63" s="417"/>
      <c r="S63" s="417"/>
      <c r="T63" s="417"/>
      <c r="U63" s="417"/>
      <c r="V63" s="417"/>
      <c r="W63" s="417"/>
      <c r="X63" s="417"/>
      <c r="Y63" s="417"/>
      <c r="Z63" s="417"/>
      <c r="AA63" s="417"/>
      <c r="AB63" s="417"/>
      <c r="AC63" s="417"/>
      <c r="AD63" s="417"/>
      <c r="AE63" s="417"/>
      <c r="AF63" s="417"/>
      <c r="AG63" s="417"/>
      <c r="AH63" s="417"/>
      <c r="AI63" s="417"/>
      <c r="AJ63" s="417"/>
      <c r="AK63" s="417"/>
      <c r="AL63" s="417"/>
      <c r="AM63" s="417"/>
    </row>
    <row r="64" spans="2:39">
      <c r="B64" s="417"/>
      <c r="C64" s="417"/>
      <c r="D64" s="417"/>
      <c r="E64" s="417"/>
      <c r="F64" s="417"/>
      <c r="G64" s="417"/>
      <c r="H64" s="417"/>
      <c r="I64" s="417"/>
      <c r="J64" s="417"/>
      <c r="K64" s="417"/>
      <c r="L64" s="417"/>
      <c r="M64" s="417"/>
      <c r="N64" s="417"/>
      <c r="O64" s="417"/>
      <c r="P64" s="417"/>
      <c r="Q64" s="417"/>
      <c r="R64" s="417"/>
      <c r="S64" s="417"/>
      <c r="T64" s="417"/>
      <c r="U64" s="417"/>
      <c r="V64" s="417"/>
      <c r="W64" s="417"/>
      <c r="X64" s="417"/>
      <c r="Y64" s="417"/>
      <c r="Z64" s="417"/>
      <c r="AA64" s="417"/>
      <c r="AB64" s="417"/>
      <c r="AC64" s="417"/>
      <c r="AD64" s="417"/>
      <c r="AE64" s="417"/>
      <c r="AF64" s="417"/>
      <c r="AG64" s="417"/>
      <c r="AH64" s="417"/>
      <c r="AI64" s="417"/>
      <c r="AJ64" s="417"/>
      <c r="AK64" s="417"/>
      <c r="AL64" s="417"/>
      <c r="AM64" s="417"/>
    </row>
    <row r="65" spans="2:39">
      <c r="B65" s="417"/>
      <c r="C65" s="417"/>
      <c r="D65" s="417"/>
      <c r="E65" s="417"/>
      <c r="F65" s="417"/>
      <c r="G65" s="417"/>
      <c r="H65" s="417"/>
      <c r="I65" s="417"/>
      <c r="J65" s="417"/>
      <c r="K65" s="417"/>
      <c r="L65" s="417"/>
      <c r="M65" s="417"/>
      <c r="N65" s="417"/>
      <c r="O65" s="417"/>
      <c r="P65" s="417"/>
      <c r="Q65" s="417"/>
      <c r="R65" s="417"/>
      <c r="S65" s="417"/>
      <c r="T65" s="417"/>
      <c r="U65" s="417"/>
      <c r="V65" s="417"/>
      <c r="W65" s="417"/>
      <c r="X65" s="417"/>
      <c r="Y65" s="417"/>
      <c r="Z65" s="417"/>
      <c r="AA65" s="417"/>
      <c r="AB65" s="417"/>
      <c r="AC65" s="417"/>
      <c r="AD65" s="417"/>
      <c r="AE65" s="417"/>
      <c r="AF65" s="417"/>
      <c r="AG65" s="417"/>
      <c r="AH65" s="417"/>
      <c r="AI65" s="417"/>
      <c r="AJ65" s="417"/>
      <c r="AK65" s="417"/>
      <c r="AL65" s="417"/>
      <c r="AM65" s="417"/>
    </row>
    <row r="66" spans="2:39">
      <c r="B66" s="417"/>
      <c r="C66" s="417"/>
      <c r="D66" s="417"/>
      <c r="E66" s="417"/>
      <c r="F66" s="417"/>
      <c r="G66" s="417"/>
      <c r="H66" s="417"/>
      <c r="I66" s="417"/>
      <c r="J66" s="417"/>
      <c r="K66" s="417"/>
      <c r="L66" s="417"/>
      <c r="M66" s="417"/>
      <c r="N66" s="417"/>
      <c r="O66" s="417"/>
      <c r="P66" s="417"/>
      <c r="Q66" s="417"/>
      <c r="R66" s="417"/>
      <c r="S66" s="417"/>
      <c r="T66" s="417"/>
      <c r="U66" s="417"/>
      <c r="V66" s="417"/>
      <c r="W66" s="417"/>
      <c r="X66" s="417"/>
      <c r="Y66" s="417"/>
      <c r="Z66" s="417"/>
      <c r="AA66" s="417"/>
      <c r="AB66" s="417"/>
      <c r="AC66" s="417"/>
      <c r="AD66" s="417"/>
      <c r="AE66" s="417"/>
      <c r="AF66" s="417"/>
      <c r="AG66" s="417"/>
      <c r="AH66" s="417"/>
      <c r="AI66" s="417"/>
      <c r="AJ66" s="417"/>
      <c r="AK66" s="417"/>
      <c r="AL66" s="417"/>
      <c r="AM66" s="417"/>
    </row>
    <row r="67" spans="2:39">
      <c r="B67" s="417"/>
      <c r="C67" s="417"/>
      <c r="D67" s="417"/>
      <c r="E67" s="417"/>
      <c r="F67" s="417"/>
      <c r="G67" s="417"/>
      <c r="H67" s="417"/>
      <c r="I67" s="417"/>
      <c r="J67" s="417"/>
      <c r="K67" s="417"/>
      <c r="L67" s="417"/>
      <c r="M67" s="417"/>
      <c r="N67" s="417"/>
      <c r="O67" s="417"/>
      <c r="P67" s="417"/>
      <c r="Q67" s="417"/>
      <c r="R67" s="417"/>
      <c r="S67" s="417"/>
      <c r="T67" s="417"/>
      <c r="U67" s="417"/>
      <c r="V67" s="417"/>
      <c r="W67" s="417"/>
      <c r="X67" s="417"/>
      <c r="Y67" s="417"/>
      <c r="Z67" s="417"/>
      <c r="AA67" s="417"/>
      <c r="AB67" s="417"/>
      <c r="AC67" s="417"/>
      <c r="AD67" s="417"/>
      <c r="AE67" s="417"/>
      <c r="AF67" s="417"/>
      <c r="AG67" s="417"/>
      <c r="AH67" s="417"/>
      <c r="AI67" s="417"/>
      <c r="AJ67" s="417"/>
      <c r="AK67" s="417"/>
      <c r="AL67" s="417"/>
      <c r="AM67" s="417"/>
    </row>
    <row r="68" spans="2:39">
      <c r="B68" s="417"/>
      <c r="C68" s="417"/>
      <c r="D68" s="417"/>
      <c r="E68" s="417"/>
      <c r="F68" s="417"/>
      <c r="G68" s="417"/>
      <c r="H68" s="417"/>
      <c r="I68" s="417"/>
      <c r="J68" s="417"/>
      <c r="K68" s="417"/>
      <c r="L68" s="417"/>
      <c r="M68" s="417"/>
      <c r="N68" s="417"/>
      <c r="O68" s="417"/>
      <c r="P68" s="417"/>
      <c r="Q68" s="417"/>
      <c r="R68" s="417"/>
      <c r="S68" s="417"/>
      <c r="T68" s="417"/>
      <c r="U68" s="417"/>
      <c r="V68" s="417"/>
      <c r="W68" s="417"/>
      <c r="X68" s="417"/>
      <c r="Y68" s="417"/>
      <c r="Z68" s="417"/>
      <c r="AA68" s="417"/>
      <c r="AB68" s="417"/>
      <c r="AC68" s="417"/>
      <c r="AD68" s="417"/>
      <c r="AE68" s="417"/>
      <c r="AF68" s="417"/>
      <c r="AG68" s="417"/>
      <c r="AH68" s="417"/>
      <c r="AI68" s="417"/>
      <c r="AJ68" s="417"/>
      <c r="AK68" s="417"/>
      <c r="AL68" s="417"/>
      <c r="AM68" s="417"/>
    </row>
    <row r="69" spans="2:39">
      <c r="B69" s="417"/>
      <c r="C69" s="417"/>
      <c r="D69" s="417"/>
      <c r="E69" s="417"/>
      <c r="F69" s="417"/>
      <c r="G69" s="417"/>
      <c r="H69" s="417"/>
      <c r="I69" s="417"/>
      <c r="J69" s="417"/>
      <c r="K69" s="417"/>
      <c r="L69" s="417"/>
      <c r="M69" s="417"/>
      <c r="N69" s="417"/>
      <c r="O69" s="417"/>
      <c r="P69" s="417"/>
      <c r="Q69" s="417"/>
      <c r="R69" s="417"/>
      <c r="S69" s="417"/>
      <c r="T69" s="417"/>
      <c r="U69" s="417"/>
      <c r="V69" s="417"/>
      <c r="W69" s="417"/>
      <c r="X69" s="417"/>
      <c r="Y69" s="417"/>
      <c r="Z69" s="417"/>
      <c r="AA69" s="417"/>
      <c r="AB69" s="417"/>
      <c r="AC69" s="417"/>
      <c r="AD69" s="417"/>
      <c r="AE69" s="417"/>
      <c r="AF69" s="417"/>
      <c r="AG69" s="417"/>
      <c r="AH69" s="417"/>
      <c r="AI69" s="417"/>
      <c r="AJ69" s="417"/>
      <c r="AK69" s="417"/>
      <c r="AL69" s="417"/>
      <c r="AM69" s="417"/>
    </row>
    <row r="70" spans="2:39">
      <c r="B70" s="417"/>
      <c r="C70" s="417"/>
      <c r="D70" s="417"/>
      <c r="E70" s="417"/>
      <c r="F70" s="417"/>
      <c r="G70" s="417"/>
      <c r="H70" s="417"/>
      <c r="I70" s="417"/>
      <c r="J70" s="417"/>
      <c r="K70" s="417"/>
      <c r="L70" s="417"/>
      <c r="M70" s="417"/>
      <c r="N70" s="417"/>
      <c r="O70" s="417"/>
      <c r="P70" s="417"/>
      <c r="Q70" s="417"/>
      <c r="R70" s="417"/>
      <c r="S70" s="417"/>
      <c r="T70" s="417"/>
      <c r="U70" s="417"/>
      <c r="V70" s="417"/>
      <c r="W70" s="417"/>
      <c r="X70" s="417"/>
      <c r="Y70" s="417"/>
      <c r="Z70" s="417"/>
      <c r="AA70" s="417"/>
      <c r="AB70" s="417"/>
      <c r="AC70" s="417"/>
      <c r="AD70" s="417"/>
      <c r="AE70" s="417"/>
      <c r="AF70" s="417"/>
      <c r="AG70" s="417"/>
      <c r="AH70" s="417"/>
      <c r="AI70" s="417"/>
      <c r="AJ70" s="417"/>
      <c r="AK70" s="417"/>
      <c r="AL70" s="417"/>
      <c r="AM70" s="417"/>
    </row>
    <row r="71" spans="2:39">
      <c r="B71" s="20"/>
      <c r="C71" s="20"/>
      <c r="D71" s="20"/>
      <c r="E71" s="20"/>
      <c r="F71" s="20"/>
      <c r="G71" s="20"/>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row>
    <row r="72" spans="2:39">
      <c r="B72" s="20"/>
      <c r="C72" s="20"/>
      <c r="D72" s="20"/>
      <c r="E72" s="20"/>
      <c r="F72" s="20"/>
      <c r="G72" s="20"/>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row>
    <row r="73" spans="2:39">
      <c r="B73" s="20"/>
      <c r="C73" s="20"/>
      <c r="D73" s="20"/>
      <c r="E73" s="20"/>
      <c r="F73" s="20"/>
      <c r="G73" s="20"/>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row>
    <row r="74" spans="2:39">
      <c r="B74" s="20"/>
      <c r="C74" s="20"/>
      <c r="D74" s="20"/>
      <c r="E74" s="20"/>
      <c r="F74" s="20"/>
      <c r="G74" s="20"/>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row>
    <row r="75" spans="2:39">
      <c r="B75" s="20"/>
      <c r="C75" s="20"/>
      <c r="D75" s="20"/>
      <c r="E75" s="20"/>
      <c r="F75" s="20"/>
      <c r="G75" s="20"/>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row>
    <row r="76" spans="2:39">
      <c r="B76" s="20"/>
      <c r="C76" s="20"/>
      <c r="D76" s="20"/>
      <c r="E76" s="20"/>
      <c r="F76" s="20"/>
      <c r="G76" s="20"/>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row>
    <row r="77" spans="2:39">
      <c r="B77" s="20"/>
      <c r="C77" s="20"/>
      <c r="D77" s="20"/>
      <c r="E77" s="20"/>
      <c r="F77" s="20"/>
      <c r="G77" s="20"/>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row>
    <row r="78" spans="2:39">
      <c r="B78" s="20"/>
      <c r="C78" s="20"/>
      <c r="D78" s="20"/>
      <c r="E78" s="20"/>
      <c r="F78" s="20"/>
      <c r="G78" s="20"/>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row>
    <row r="79" spans="2:39">
      <c r="B79" s="20"/>
      <c r="C79" s="20"/>
      <c r="D79" s="20"/>
      <c r="E79" s="20"/>
      <c r="F79" s="20"/>
      <c r="G79" s="20"/>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row>
    <row r="80" spans="2:39">
      <c r="B80" s="20"/>
      <c r="C80" s="20"/>
      <c r="D80" s="20"/>
      <c r="E80" s="20"/>
      <c r="F80" s="20"/>
      <c r="G80" s="20"/>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row>
    <row r="81" spans="2:39">
      <c r="B81" s="20"/>
      <c r="C81" s="20"/>
      <c r="D81" s="20"/>
      <c r="E81" s="20"/>
      <c r="F81" s="20"/>
      <c r="G81" s="20"/>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row>
    <row r="82" spans="2:39">
      <c r="B82" s="20"/>
      <c r="C82" s="20"/>
      <c r="D82" s="20"/>
      <c r="E82" s="20"/>
      <c r="F82" s="20"/>
      <c r="G82" s="20"/>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row>
    <row r="83" spans="2:39">
      <c r="B83" s="20"/>
      <c r="C83" s="20"/>
      <c r="D83" s="20"/>
      <c r="E83" s="20"/>
      <c r="F83" s="20"/>
      <c r="G83" s="20"/>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row>
    <row r="84" spans="2:39">
      <c r="B84" s="20"/>
      <c r="C84" s="20"/>
      <c r="D84" s="20"/>
      <c r="E84" s="20"/>
      <c r="F84" s="20"/>
      <c r="G84" s="20"/>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row>
    <row r="85" spans="2:39">
      <c r="B85" s="20"/>
      <c r="C85" s="20"/>
      <c r="D85" s="20"/>
      <c r="E85" s="20"/>
      <c r="F85" s="20"/>
      <c r="G85" s="20"/>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row>
    <row r="86" spans="2:39">
      <c r="B86" s="20"/>
      <c r="C86" s="20"/>
      <c r="D86" s="20"/>
      <c r="E86" s="20"/>
      <c r="F86" s="20"/>
      <c r="G86" s="20"/>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row>
    <row r="87" spans="2:39">
      <c r="B87" s="20"/>
      <c r="C87" s="20"/>
      <c r="D87" s="20"/>
      <c r="E87" s="20"/>
      <c r="F87" s="20"/>
      <c r="G87" s="20"/>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row>
    <row r="88" spans="2:39">
      <c r="B88" s="20"/>
      <c r="C88" s="20"/>
      <c r="D88" s="20"/>
      <c r="E88" s="20"/>
      <c r="F88" s="20"/>
      <c r="G88" s="20"/>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row>
    <row r="89" spans="2:39">
      <c r="B89" s="20"/>
      <c r="C89" s="20"/>
      <c r="D89" s="20"/>
      <c r="E89" s="20"/>
      <c r="F89" s="20"/>
      <c r="G89" s="20"/>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row>
    <row r="90" spans="2:39">
      <c r="B90" s="20"/>
      <c r="C90" s="20"/>
      <c r="D90" s="20"/>
      <c r="E90" s="20"/>
      <c r="F90" s="20"/>
      <c r="G90" s="20"/>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row>
    <row r="91" spans="2:39">
      <c r="B91" s="20"/>
      <c r="C91" s="20"/>
      <c r="D91" s="20"/>
      <c r="E91" s="20"/>
      <c r="F91" s="20"/>
      <c r="G91" s="20"/>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row>
    <row r="92" spans="2:39">
      <c r="B92" s="20"/>
      <c r="C92" s="20"/>
      <c r="D92" s="20"/>
      <c r="E92" s="20"/>
      <c r="F92" s="20"/>
      <c r="G92" s="20"/>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row>
    <row r="93" spans="2:39">
      <c r="B93" s="20"/>
      <c r="C93" s="417" t="s">
        <v>46</v>
      </c>
      <c r="D93" s="417"/>
      <c r="E93" s="417"/>
      <c r="F93" s="417"/>
      <c r="G93" s="417"/>
      <c r="H93" s="417"/>
      <c r="I93" s="417"/>
      <c r="J93" s="417"/>
      <c r="K93" s="417"/>
      <c r="L93" s="417"/>
      <c r="M93" s="417"/>
      <c r="N93" s="417"/>
      <c r="O93" s="417"/>
      <c r="P93" s="417"/>
      <c r="Q93" s="417"/>
      <c r="R93" s="417"/>
      <c r="S93" s="417"/>
      <c r="T93" s="417"/>
      <c r="U93" s="417"/>
      <c r="V93" s="417"/>
      <c r="W93" s="417"/>
      <c r="X93" s="417"/>
      <c r="Y93" s="417"/>
      <c r="Z93" s="417"/>
      <c r="AA93" s="417"/>
      <c r="AB93" s="417"/>
      <c r="AC93" s="417"/>
      <c r="AD93" s="417"/>
      <c r="AE93" s="417"/>
      <c r="AF93" s="417"/>
      <c r="AG93" s="417"/>
      <c r="AH93" s="417"/>
      <c r="AI93" s="417"/>
      <c r="AJ93" s="417"/>
      <c r="AK93" s="417"/>
      <c r="AL93" s="417"/>
      <c r="AM93" s="20"/>
    </row>
    <row r="94" spans="2:39">
      <c r="B94" s="20"/>
      <c r="C94" s="417"/>
      <c r="D94" s="417"/>
      <c r="E94" s="417"/>
      <c r="F94" s="417"/>
      <c r="G94" s="417"/>
      <c r="H94" s="417"/>
      <c r="I94" s="417"/>
      <c r="J94" s="417"/>
      <c r="K94" s="417"/>
      <c r="L94" s="417"/>
      <c r="M94" s="417"/>
      <c r="N94" s="417"/>
      <c r="O94" s="417"/>
      <c r="P94" s="417"/>
      <c r="Q94" s="417"/>
      <c r="R94" s="417"/>
      <c r="S94" s="417"/>
      <c r="T94" s="417"/>
      <c r="U94" s="417"/>
      <c r="V94" s="417"/>
      <c r="W94" s="417"/>
      <c r="X94" s="417"/>
      <c r="Y94" s="417"/>
      <c r="Z94" s="417"/>
      <c r="AA94" s="417"/>
      <c r="AB94" s="417"/>
      <c r="AC94" s="417"/>
      <c r="AD94" s="417"/>
      <c r="AE94" s="417"/>
      <c r="AF94" s="417"/>
      <c r="AG94" s="417"/>
      <c r="AH94" s="417"/>
      <c r="AI94" s="417"/>
      <c r="AJ94" s="417"/>
      <c r="AK94" s="417"/>
      <c r="AL94" s="417"/>
      <c r="AM94" s="20"/>
    </row>
    <row r="95" spans="2:39">
      <c r="B95" s="20"/>
      <c r="C95" s="20"/>
      <c r="D95" s="20"/>
      <c r="E95" s="20"/>
      <c r="F95" s="20"/>
      <c r="G95" s="20"/>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row>
    <row r="96" spans="2:39">
      <c r="B96" s="20"/>
      <c r="C96" s="419">
        <f>申請内容入力シート!D35</f>
        <v>0</v>
      </c>
      <c r="D96" s="419"/>
      <c r="E96" s="419"/>
      <c r="F96" s="419"/>
      <c r="G96" s="419"/>
      <c r="H96" s="419"/>
      <c r="I96" s="419"/>
      <c r="J96" s="419"/>
      <c r="K96" s="419"/>
      <c r="L96" s="419"/>
      <c r="M96" s="419"/>
      <c r="N96" s="419"/>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row>
    <row r="97" spans="2:39">
      <c r="B97" s="20"/>
      <c r="C97" s="20"/>
      <c r="D97" s="20"/>
      <c r="E97" s="20"/>
      <c r="F97" s="20"/>
      <c r="G97" s="20"/>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row>
    <row r="98" spans="2:39" ht="18.75">
      <c r="B98" s="20"/>
      <c r="C98" s="20"/>
      <c r="D98" s="20"/>
      <c r="E98" s="20"/>
      <c r="F98" s="20"/>
      <c r="G98" s="20"/>
      <c r="H98" s="20"/>
      <c r="I98" s="20"/>
      <c r="J98" s="20"/>
      <c r="K98" s="20"/>
      <c r="L98" s="20"/>
      <c r="M98" s="20"/>
      <c r="N98" s="20"/>
      <c r="O98" s="20"/>
      <c r="P98" s="420" t="s">
        <v>48</v>
      </c>
      <c r="Q98" s="420"/>
      <c r="R98" s="420"/>
      <c r="S98" s="262"/>
      <c r="T98" s="421">
        <f>申請内容入力シート!D8</f>
        <v>0</v>
      </c>
      <c r="U98" s="422"/>
      <c r="V98" s="422"/>
      <c r="W98" s="422"/>
      <c r="X98" s="422"/>
      <c r="Y98" s="422"/>
      <c r="Z98" s="422"/>
      <c r="AA98" s="422"/>
      <c r="AB98" s="422"/>
      <c r="AC98" s="422"/>
      <c r="AD98" s="422"/>
      <c r="AE98" s="422"/>
      <c r="AF98" s="422"/>
      <c r="AG98" s="422"/>
      <c r="AH98" s="422"/>
      <c r="AI98" s="422"/>
      <c r="AJ98" s="422"/>
      <c r="AK98" s="422"/>
      <c r="AL98" s="422"/>
      <c r="AM98" s="20"/>
    </row>
    <row r="99" spans="2:39">
      <c r="B99" s="20"/>
      <c r="C99" s="20"/>
      <c r="D99" s="20"/>
      <c r="E99" s="20"/>
      <c r="F99" s="20"/>
      <c r="G99" s="20"/>
      <c r="H99" s="20"/>
      <c r="I99" s="20"/>
      <c r="J99" s="20"/>
      <c r="K99" s="20"/>
      <c r="L99" s="20"/>
      <c r="M99" s="20"/>
      <c r="N99" s="20"/>
      <c r="O99" s="20"/>
      <c r="P99" s="20"/>
      <c r="Q99" s="20"/>
      <c r="R99" s="20"/>
      <c r="S99" s="416"/>
      <c r="T99" s="416"/>
      <c r="U99" s="416"/>
      <c r="V99" s="416"/>
      <c r="W99" s="416"/>
      <c r="X99" s="416"/>
      <c r="Y99" s="416"/>
      <c r="Z99" s="416"/>
      <c r="AA99" s="416"/>
      <c r="AB99" s="416"/>
      <c r="AC99" s="416"/>
      <c r="AD99" s="416"/>
      <c r="AE99" s="416"/>
      <c r="AF99" s="416"/>
      <c r="AG99" s="416"/>
      <c r="AH99" s="416"/>
      <c r="AI99" s="416"/>
      <c r="AJ99" s="416"/>
      <c r="AK99" s="416"/>
      <c r="AL99" s="416"/>
      <c r="AM99" s="20"/>
    </row>
    <row r="100" spans="2:39">
      <c r="B100" s="20"/>
      <c r="C100" s="20"/>
      <c r="D100" s="20"/>
      <c r="E100" s="20"/>
      <c r="F100" s="20"/>
      <c r="G100" s="20"/>
      <c r="H100" s="20"/>
      <c r="I100" s="20"/>
      <c r="J100" s="20"/>
      <c r="K100" s="20"/>
      <c r="L100" s="20"/>
      <c r="M100" s="20"/>
      <c r="N100" s="20"/>
      <c r="O100" s="20"/>
      <c r="P100" s="20"/>
      <c r="Q100" s="20"/>
      <c r="R100" s="20"/>
      <c r="AM100" s="20"/>
    </row>
    <row r="101" spans="2:39">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row>
  </sheetData>
  <mergeCells count="8">
    <mergeCell ref="S99:AL99"/>
    <mergeCell ref="B5:AM49"/>
    <mergeCell ref="B3:AM3"/>
    <mergeCell ref="B53:AM70"/>
    <mergeCell ref="C93:AL94"/>
    <mergeCell ref="C96:N96"/>
    <mergeCell ref="P98:R98"/>
    <mergeCell ref="T98:AL98"/>
  </mergeCells>
  <phoneticPr fontId="1"/>
  <printOptions horizontalCentered="1" verticalCentered="1"/>
  <pageMargins left="0.98425196850393704" right="0.98425196850393704" top="0.98425196850393704" bottom="0.98425196850393704" header="0" footer="0"/>
  <pageSetup paperSize="9" scale="91" orientation="portrait" r:id="rId1"/>
  <rowBreaks count="1" manualBreakCount="1">
    <brk id="49" max="38"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1A4D09-4681-4943-8103-894FAD538348}">
  <sheetPr codeName="Sheet11">
    <tabColor rgb="FFFFFF00"/>
  </sheetPr>
  <dimension ref="A1:AN97"/>
  <sheetViews>
    <sheetView view="pageBreakPreview" zoomScale="85" zoomScaleNormal="100" zoomScaleSheetLayoutView="85" workbookViewId="0">
      <selection activeCell="AW19" sqref="AW19"/>
    </sheetView>
  </sheetViews>
  <sheetFormatPr defaultColWidth="8.75" defaultRowHeight="14.25"/>
  <cols>
    <col min="1" max="40" width="1.875" style="18" customWidth="1"/>
    <col min="41" max="47" width="2" style="18" customWidth="1"/>
    <col min="48" max="16384" width="8.75" style="18"/>
  </cols>
  <sheetData>
    <row r="1" spans="1:40" ht="15.75" customHeight="1">
      <c r="A1" s="18" t="s">
        <v>50</v>
      </c>
    </row>
    <row r="2" spans="1:40" ht="15.75" customHeight="1"/>
    <row r="3" spans="1:40" ht="15.75" customHeight="1">
      <c r="A3" s="418" t="s">
        <v>246</v>
      </c>
      <c r="B3" s="418"/>
      <c r="C3" s="418"/>
      <c r="D3" s="418"/>
      <c r="E3" s="418"/>
      <c r="F3" s="418"/>
      <c r="G3" s="418"/>
      <c r="H3" s="418"/>
      <c r="I3" s="418"/>
      <c r="J3" s="418"/>
      <c r="K3" s="418"/>
      <c r="L3" s="418"/>
      <c r="M3" s="418"/>
      <c r="N3" s="418"/>
      <c r="O3" s="418"/>
      <c r="P3" s="418"/>
      <c r="Q3" s="418"/>
      <c r="R3" s="418"/>
      <c r="S3" s="418"/>
      <c r="T3" s="418"/>
      <c r="U3" s="418"/>
      <c r="V3" s="418"/>
      <c r="W3" s="418"/>
      <c r="X3" s="418"/>
      <c r="Y3" s="418"/>
      <c r="Z3" s="418"/>
      <c r="AA3" s="418"/>
      <c r="AB3" s="418"/>
      <c r="AC3" s="418"/>
      <c r="AD3" s="418"/>
      <c r="AE3" s="418"/>
      <c r="AF3" s="418"/>
      <c r="AG3" s="418"/>
      <c r="AH3" s="418"/>
      <c r="AI3" s="418"/>
      <c r="AJ3" s="418"/>
      <c r="AK3" s="418"/>
      <c r="AL3" s="418"/>
      <c r="AM3" s="418"/>
      <c r="AN3" s="418"/>
    </row>
    <row r="4" spans="1:40" ht="15.75" customHeight="1">
      <c r="A4" s="239"/>
      <c r="B4" s="239"/>
      <c r="C4" s="239"/>
      <c r="D4" s="239"/>
      <c r="E4" s="239"/>
      <c r="F4" s="239"/>
      <c r="G4" s="239"/>
      <c r="H4" s="239"/>
      <c r="I4" s="239"/>
      <c r="J4" s="239"/>
      <c r="K4" s="239"/>
      <c r="L4" s="239"/>
      <c r="M4" s="239"/>
      <c r="N4" s="239"/>
      <c r="O4" s="239"/>
      <c r="P4" s="239"/>
      <c r="Q4" s="239"/>
      <c r="R4" s="239"/>
      <c r="S4" s="239"/>
      <c r="T4" s="239"/>
      <c r="U4" s="239"/>
      <c r="V4" s="239"/>
      <c r="W4" s="239"/>
      <c r="X4" s="239"/>
      <c r="Y4" s="239"/>
      <c r="Z4" s="239"/>
      <c r="AA4" s="239"/>
      <c r="AB4" s="239"/>
      <c r="AC4" s="239"/>
      <c r="AD4" s="239"/>
      <c r="AE4" s="239"/>
      <c r="AF4" s="239"/>
      <c r="AG4" s="239"/>
      <c r="AH4" s="239"/>
      <c r="AI4" s="239"/>
      <c r="AJ4" s="239"/>
      <c r="AK4" s="239"/>
      <c r="AL4" s="239"/>
      <c r="AM4" s="239"/>
      <c r="AN4" s="239"/>
    </row>
    <row r="5" spans="1:40" ht="15.75" customHeight="1" thickBot="1">
      <c r="B5" s="18" t="s">
        <v>218</v>
      </c>
    </row>
    <row r="6" spans="1:40" ht="15.75" customHeight="1">
      <c r="B6" s="465" t="s">
        <v>51</v>
      </c>
      <c r="C6" s="466"/>
      <c r="D6" s="466"/>
      <c r="E6" s="466"/>
      <c r="F6" s="466"/>
      <c r="G6" s="466"/>
      <c r="H6" s="466"/>
      <c r="I6" s="466"/>
      <c r="J6" s="466"/>
      <c r="K6" s="466"/>
      <c r="L6" s="466"/>
      <c r="M6" s="466"/>
      <c r="N6" s="466"/>
      <c r="O6" s="466"/>
      <c r="P6" s="466"/>
      <c r="Q6" s="466"/>
      <c r="R6" s="466"/>
      <c r="S6" s="466"/>
      <c r="T6" s="466"/>
      <c r="U6" s="466"/>
      <c r="V6" s="466"/>
      <c r="W6" s="466"/>
      <c r="X6" s="466"/>
      <c r="Y6" s="466"/>
      <c r="Z6" s="466"/>
      <c r="AA6" s="466"/>
      <c r="AB6" s="466"/>
      <c r="AC6" s="466"/>
      <c r="AD6" s="466"/>
      <c r="AE6" s="466"/>
      <c r="AF6" s="466"/>
      <c r="AG6" s="466"/>
      <c r="AH6" s="466"/>
      <c r="AI6" s="466"/>
      <c r="AJ6" s="466"/>
      <c r="AK6" s="466"/>
      <c r="AL6" s="466"/>
      <c r="AM6" s="467"/>
    </row>
    <row r="7" spans="1:40" ht="15.75" customHeight="1">
      <c r="B7" s="357" t="s">
        <v>52</v>
      </c>
      <c r="C7" s="435"/>
      <c r="D7" s="435"/>
      <c r="E7" s="435"/>
      <c r="F7" s="435"/>
      <c r="G7" s="435"/>
      <c r="H7" s="435"/>
      <c r="I7" s="435"/>
      <c r="J7" s="435"/>
      <c r="K7" s="435"/>
      <c r="L7" s="435"/>
      <c r="M7" s="372" t="str">
        <f>IF(申請内容入力シート!D36=0, "", 申請内容入力シート!D36)</f>
        <v/>
      </c>
      <c r="N7" s="372"/>
      <c r="O7" s="372"/>
      <c r="P7" s="372"/>
      <c r="Q7" s="372"/>
      <c r="R7" s="372"/>
      <c r="S7" s="372"/>
      <c r="T7" s="372"/>
      <c r="U7" s="372"/>
      <c r="V7" s="372"/>
      <c r="W7" s="372"/>
      <c r="X7" s="372"/>
      <c r="Y7" s="372"/>
      <c r="Z7" s="372"/>
      <c r="AA7" s="372"/>
      <c r="AB7" s="372"/>
      <c r="AC7" s="372"/>
      <c r="AD7" s="372"/>
      <c r="AE7" s="372"/>
      <c r="AF7" s="372"/>
      <c r="AG7" s="372"/>
      <c r="AH7" s="372"/>
      <c r="AI7" s="372"/>
      <c r="AJ7" s="372"/>
      <c r="AK7" s="372"/>
      <c r="AL7" s="372"/>
      <c r="AM7" s="403"/>
    </row>
    <row r="8" spans="1:40" ht="15.75" customHeight="1">
      <c r="B8" s="357" t="s">
        <v>63</v>
      </c>
      <c r="C8" s="435"/>
      <c r="D8" s="435" t="s">
        <v>61</v>
      </c>
      <c r="E8" s="435"/>
      <c r="F8" s="435"/>
      <c r="G8" s="468" t="str">
        <f>IF(申請内容入力シート!D37=0, "", 申請内容入力シート!D37)</f>
        <v/>
      </c>
      <c r="H8" s="468"/>
      <c r="I8" s="468"/>
      <c r="J8" s="468"/>
      <c r="K8" s="468"/>
      <c r="L8" s="468"/>
      <c r="M8" s="468"/>
      <c r="N8" s="468"/>
      <c r="O8" s="468"/>
      <c r="P8" s="468"/>
      <c r="Q8" s="435" t="s">
        <v>62</v>
      </c>
      <c r="R8" s="435"/>
      <c r="S8" s="435"/>
      <c r="T8" s="435"/>
      <c r="U8" s="435"/>
      <c r="V8" s="435"/>
      <c r="W8" s="435"/>
      <c r="X8" s="438" t="str">
        <f>申請内容入力シート!D38&amp;"W"</f>
        <v>W</v>
      </c>
      <c r="Y8" s="438"/>
      <c r="Z8" s="438"/>
      <c r="AA8" s="438"/>
      <c r="AB8" s="438"/>
      <c r="AC8" s="438"/>
      <c r="AD8" s="438"/>
      <c r="AE8" s="435" t="s">
        <v>55</v>
      </c>
      <c r="AF8" s="435"/>
      <c r="AG8" s="435"/>
      <c r="AH8" s="435" t="str">
        <f>申請内容入力シート!D39&amp;"枚"</f>
        <v>枚</v>
      </c>
      <c r="AI8" s="435"/>
      <c r="AJ8" s="435"/>
      <c r="AK8" s="435"/>
      <c r="AL8" s="435"/>
      <c r="AM8" s="446"/>
    </row>
    <row r="9" spans="1:40" ht="15.75" customHeight="1">
      <c r="B9" s="357" t="s">
        <v>64</v>
      </c>
      <c r="C9" s="435"/>
      <c r="D9" s="435" t="s">
        <v>61</v>
      </c>
      <c r="E9" s="435"/>
      <c r="F9" s="435"/>
      <c r="G9" s="468" t="str">
        <f>IF(申請内容入力シート!D40=0, "", 申請内容入力シート!D40)</f>
        <v/>
      </c>
      <c r="H9" s="468"/>
      <c r="I9" s="468"/>
      <c r="J9" s="468"/>
      <c r="K9" s="468"/>
      <c r="L9" s="468"/>
      <c r="M9" s="468"/>
      <c r="N9" s="468"/>
      <c r="O9" s="468"/>
      <c r="P9" s="468"/>
      <c r="Q9" s="435" t="s">
        <v>62</v>
      </c>
      <c r="R9" s="435"/>
      <c r="S9" s="435"/>
      <c r="T9" s="435"/>
      <c r="U9" s="435"/>
      <c r="V9" s="435"/>
      <c r="W9" s="435"/>
      <c r="X9" s="438" t="str">
        <f>申請内容入力シート!D41&amp;"W"</f>
        <v>W</v>
      </c>
      <c r="Y9" s="438"/>
      <c r="Z9" s="438"/>
      <c r="AA9" s="438"/>
      <c r="AB9" s="438"/>
      <c r="AC9" s="438"/>
      <c r="AD9" s="438"/>
      <c r="AE9" s="435" t="s">
        <v>55</v>
      </c>
      <c r="AF9" s="435"/>
      <c r="AG9" s="435"/>
      <c r="AH9" s="435" t="str">
        <f>申請内容入力シート!D42&amp;"枚"</f>
        <v>枚</v>
      </c>
      <c r="AI9" s="435"/>
      <c r="AJ9" s="435"/>
      <c r="AK9" s="435"/>
      <c r="AL9" s="435"/>
      <c r="AM9" s="446"/>
    </row>
    <row r="10" spans="1:40" ht="15.75" customHeight="1">
      <c r="B10" s="357" t="s">
        <v>65</v>
      </c>
      <c r="C10" s="435"/>
      <c r="D10" s="435" t="s">
        <v>61</v>
      </c>
      <c r="E10" s="435"/>
      <c r="F10" s="435"/>
      <c r="G10" s="468" t="str">
        <f>IF(申請内容入力シート!D43=0, "", 申請内容入力シート!D43)</f>
        <v/>
      </c>
      <c r="H10" s="468"/>
      <c r="I10" s="468"/>
      <c r="J10" s="468"/>
      <c r="K10" s="468"/>
      <c r="L10" s="468"/>
      <c r="M10" s="468"/>
      <c r="N10" s="468"/>
      <c r="O10" s="468"/>
      <c r="P10" s="468"/>
      <c r="Q10" s="435" t="s">
        <v>62</v>
      </c>
      <c r="R10" s="435"/>
      <c r="S10" s="435"/>
      <c r="T10" s="435"/>
      <c r="U10" s="435"/>
      <c r="V10" s="435"/>
      <c r="W10" s="435"/>
      <c r="X10" s="438" t="str">
        <f>申請内容入力シート!D44&amp;"W"</f>
        <v>W</v>
      </c>
      <c r="Y10" s="438"/>
      <c r="Z10" s="438"/>
      <c r="AA10" s="438"/>
      <c r="AB10" s="438"/>
      <c r="AC10" s="438"/>
      <c r="AD10" s="438"/>
      <c r="AE10" s="435" t="s">
        <v>55</v>
      </c>
      <c r="AF10" s="435"/>
      <c r="AG10" s="435"/>
      <c r="AH10" s="435" t="str">
        <f>申請内容入力シート!D45&amp;"枚"</f>
        <v>枚</v>
      </c>
      <c r="AI10" s="435"/>
      <c r="AJ10" s="435"/>
      <c r="AK10" s="435"/>
      <c r="AL10" s="435"/>
      <c r="AM10" s="446"/>
    </row>
    <row r="11" spans="1:40" ht="15.75" customHeight="1">
      <c r="B11" s="357" t="s">
        <v>66</v>
      </c>
      <c r="C11" s="435"/>
      <c r="D11" s="435" t="s">
        <v>61</v>
      </c>
      <c r="E11" s="435"/>
      <c r="F11" s="435"/>
      <c r="G11" s="468" t="str">
        <f>IF(申請内容入力シート!D46=0, "", 申請内容入力シート!D46)</f>
        <v/>
      </c>
      <c r="H11" s="468"/>
      <c r="I11" s="468"/>
      <c r="J11" s="468"/>
      <c r="K11" s="468"/>
      <c r="L11" s="468"/>
      <c r="M11" s="468"/>
      <c r="N11" s="468"/>
      <c r="O11" s="468"/>
      <c r="P11" s="468"/>
      <c r="Q11" s="435" t="s">
        <v>62</v>
      </c>
      <c r="R11" s="435"/>
      <c r="S11" s="435"/>
      <c r="T11" s="435"/>
      <c r="U11" s="435"/>
      <c r="V11" s="435"/>
      <c r="W11" s="435"/>
      <c r="X11" s="438" t="str">
        <f>申請内容入力シート!D47&amp;"W"</f>
        <v>W</v>
      </c>
      <c r="Y11" s="438"/>
      <c r="Z11" s="438"/>
      <c r="AA11" s="438"/>
      <c r="AB11" s="438"/>
      <c r="AC11" s="438"/>
      <c r="AD11" s="438"/>
      <c r="AE11" s="435" t="s">
        <v>55</v>
      </c>
      <c r="AF11" s="435"/>
      <c r="AG11" s="435"/>
      <c r="AH11" s="435" t="str">
        <f>申請内容入力シート!D48&amp;"枚"</f>
        <v>枚</v>
      </c>
      <c r="AI11" s="435"/>
      <c r="AJ11" s="435"/>
      <c r="AK11" s="435"/>
      <c r="AL11" s="435"/>
      <c r="AM11" s="446"/>
    </row>
    <row r="12" spans="1:40" ht="15.75" customHeight="1">
      <c r="B12" s="482" t="s">
        <v>67</v>
      </c>
      <c r="C12" s="483"/>
      <c r="D12" s="483"/>
      <c r="E12" s="483"/>
      <c r="F12" s="483"/>
      <c r="G12" s="483"/>
      <c r="H12" s="483"/>
      <c r="I12" s="483"/>
      <c r="J12" s="483"/>
      <c r="K12" s="483"/>
      <c r="L12" s="483"/>
      <c r="M12" s="483"/>
      <c r="N12" s="483"/>
      <c r="O12" s="483"/>
      <c r="P12" s="483"/>
      <c r="Q12" s="483"/>
      <c r="R12" s="483"/>
      <c r="S12" s="483"/>
      <c r="T12" s="483"/>
      <c r="U12" s="483"/>
      <c r="V12" s="483"/>
      <c r="W12" s="483"/>
      <c r="X12" s="483"/>
      <c r="Y12" s="483"/>
      <c r="Z12" s="483"/>
      <c r="AA12" s="483"/>
      <c r="AB12" s="483"/>
      <c r="AC12" s="483"/>
      <c r="AD12" s="483"/>
      <c r="AE12" s="435" t="str">
        <f>申請内容入力シート!D49&amp;"kW"</f>
        <v>0kW</v>
      </c>
      <c r="AF12" s="435"/>
      <c r="AG12" s="435"/>
      <c r="AH12" s="435"/>
      <c r="AI12" s="435"/>
      <c r="AJ12" s="435"/>
      <c r="AK12" s="435"/>
      <c r="AL12" s="435"/>
      <c r="AM12" s="446"/>
    </row>
    <row r="13" spans="1:40" ht="15.75" customHeight="1">
      <c r="B13" s="357" t="s">
        <v>70</v>
      </c>
      <c r="C13" s="435"/>
      <c r="D13" s="435"/>
      <c r="E13" s="435"/>
      <c r="F13" s="435"/>
      <c r="G13" s="435"/>
      <c r="H13" s="435"/>
      <c r="I13" s="435"/>
      <c r="J13" s="435"/>
      <c r="K13" s="435"/>
      <c r="L13" s="435"/>
      <c r="M13" s="435"/>
      <c r="N13" s="435"/>
      <c r="O13" s="435"/>
      <c r="P13" s="435"/>
      <c r="Q13" s="435"/>
      <c r="R13" s="435"/>
      <c r="S13" s="435"/>
      <c r="T13" s="435"/>
      <c r="U13" s="372" t="str">
        <f>IF(申請内容入力シート!D50=0, "", 申請内容入力シート!D50)</f>
        <v/>
      </c>
      <c r="V13" s="372"/>
      <c r="W13" s="372"/>
      <c r="X13" s="372"/>
      <c r="Y13" s="372"/>
      <c r="Z13" s="372"/>
      <c r="AA13" s="372"/>
      <c r="AB13" s="372"/>
      <c r="AC13" s="372"/>
      <c r="AD13" s="372"/>
      <c r="AE13" s="372"/>
      <c r="AF13" s="372"/>
      <c r="AG13" s="372"/>
      <c r="AH13" s="372"/>
      <c r="AI13" s="372"/>
      <c r="AJ13" s="372"/>
      <c r="AK13" s="372"/>
      <c r="AL13" s="372"/>
      <c r="AM13" s="403"/>
    </row>
    <row r="14" spans="1:40" ht="15.75" customHeight="1" thickBot="1">
      <c r="B14" s="436" t="s">
        <v>71</v>
      </c>
      <c r="C14" s="437"/>
      <c r="D14" s="437"/>
      <c r="E14" s="437"/>
      <c r="F14" s="437"/>
      <c r="G14" s="437"/>
      <c r="H14" s="437"/>
      <c r="I14" s="437"/>
      <c r="J14" s="437"/>
      <c r="K14" s="437"/>
      <c r="L14" s="437"/>
      <c r="M14" s="437"/>
      <c r="N14" s="437"/>
      <c r="O14" s="437"/>
      <c r="P14" s="437"/>
      <c r="Q14" s="437"/>
      <c r="R14" s="437"/>
      <c r="S14" s="437"/>
      <c r="T14" s="437"/>
      <c r="U14" s="404" t="str">
        <f>IF(申請内容入力シート!D51=0, "", 申請内容入力シート!D51)</f>
        <v/>
      </c>
      <c r="V14" s="404"/>
      <c r="W14" s="404"/>
      <c r="X14" s="404" t="str">
        <f>IF(申請内容入力シート!D52=0, "", 申請内容入力シート!D52)</f>
        <v/>
      </c>
      <c r="Y14" s="404"/>
      <c r="Z14" s="404"/>
      <c r="AA14" s="404"/>
      <c r="AB14" s="404"/>
      <c r="AC14" s="404"/>
      <c r="AD14" s="404"/>
      <c r="AE14" s="404"/>
      <c r="AF14" s="404"/>
      <c r="AG14" s="404"/>
      <c r="AH14" s="404"/>
      <c r="AI14" s="404"/>
      <c r="AJ14" s="404"/>
      <c r="AK14" s="404"/>
      <c r="AL14" s="404"/>
      <c r="AM14" s="405"/>
    </row>
    <row r="15" spans="1:40" ht="15.75" customHeight="1">
      <c r="B15" s="469" t="s">
        <v>74</v>
      </c>
      <c r="C15" s="470"/>
      <c r="D15" s="470"/>
      <c r="E15" s="470"/>
      <c r="F15" s="470"/>
      <c r="G15" s="470"/>
      <c r="H15" s="470"/>
      <c r="I15" s="470"/>
      <c r="J15" s="470"/>
      <c r="K15" s="470"/>
      <c r="L15" s="470"/>
      <c r="M15" s="470"/>
      <c r="N15" s="470"/>
      <c r="O15" s="471"/>
      <c r="P15" s="444" t="s">
        <v>75</v>
      </c>
      <c r="Q15" s="444"/>
      <c r="R15" s="444"/>
      <c r="S15" s="444"/>
      <c r="T15" s="444"/>
      <c r="U15" s="475" t="str">
        <f>IF(申請内容入力シート!D53=0, "", 申請内容入力シート!D53)</f>
        <v/>
      </c>
      <c r="V15" s="475"/>
      <c r="W15" s="475"/>
      <c r="X15" s="475"/>
      <c r="Y15" s="475"/>
      <c r="Z15" s="475"/>
      <c r="AA15" s="475"/>
      <c r="AB15" s="475"/>
      <c r="AC15" s="475"/>
      <c r="AD15" s="475"/>
      <c r="AE15" s="475"/>
      <c r="AF15" s="475"/>
      <c r="AG15" s="475"/>
      <c r="AH15" s="475"/>
      <c r="AI15" s="475"/>
      <c r="AJ15" s="475"/>
      <c r="AK15" s="475"/>
      <c r="AL15" s="475"/>
      <c r="AM15" s="476"/>
    </row>
    <row r="16" spans="1:40" ht="15.75" customHeight="1">
      <c r="B16" s="472"/>
      <c r="C16" s="473"/>
      <c r="D16" s="473"/>
      <c r="E16" s="473"/>
      <c r="F16" s="473"/>
      <c r="G16" s="473"/>
      <c r="H16" s="473"/>
      <c r="I16" s="473"/>
      <c r="J16" s="473"/>
      <c r="K16" s="473"/>
      <c r="L16" s="473"/>
      <c r="M16" s="473"/>
      <c r="N16" s="473"/>
      <c r="O16" s="474"/>
      <c r="P16" s="435"/>
      <c r="Q16" s="435"/>
      <c r="R16" s="435"/>
      <c r="S16" s="435"/>
      <c r="T16" s="435"/>
      <c r="U16" s="372"/>
      <c r="V16" s="372"/>
      <c r="W16" s="372"/>
      <c r="X16" s="372"/>
      <c r="Y16" s="372"/>
      <c r="Z16" s="372"/>
      <c r="AA16" s="372"/>
      <c r="AB16" s="372"/>
      <c r="AC16" s="372"/>
      <c r="AD16" s="372"/>
      <c r="AE16" s="372"/>
      <c r="AF16" s="372"/>
      <c r="AG16" s="372"/>
      <c r="AH16" s="372"/>
      <c r="AI16" s="372"/>
      <c r="AJ16" s="372"/>
      <c r="AK16" s="372"/>
      <c r="AL16" s="372"/>
      <c r="AM16" s="403"/>
    </row>
    <row r="17" spans="2:39" ht="15.75" customHeight="1">
      <c r="B17" s="472"/>
      <c r="C17" s="473"/>
      <c r="D17" s="473"/>
      <c r="E17" s="473"/>
      <c r="F17" s="473"/>
      <c r="G17" s="473"/>
      <c r="H17" s="473"/>
      <c r="I17" s="473"/>
      <c r="J17" s="473"/>
      <c r="K17" s="473"/>
      <c r="L17" s="473"/>
      <c r="M17" s="473"/>
      <c r="N17" s="473"/>
      <c r="O17" s="474"/>
      <c r="P17" s="435" t="s">
        <v>61</v>
      </c>
      <c r="Q17" s="435"/>
      <c r="R17" s="435"/>
      <c r="S17" s="435"/>
      <c r="T17" s="435"/>
      <c r="U17" s="372" t="str">
        <f>IF(申請内容入力シート!D54=0, "", 申請内容入力シート!D54)</f>
        <v/>
      </c>
      <c r="V17" s="372"/>
      <c r="W17" s="372"/>
      <c r="X17" s="372"/>
      <c r="Y17" s="372"/>
      <c r="Z17" s="372"/>
      <c r="AA17" s="372"/>
      <c r="AB17" s="372"/>
      <c r="AC17" s="372"/>
      <c r="AD17" s="372"/>
      <c r="AE17" s="372"/>
      <c r="AF17" s="372"/>
      <c r="AG17" s="372"/>
      <c r="AH17" s="372"/>
      <c r="AI17" s="372"/>
      <c r="AJ17" s="372"/>
      <c r="AK17" s="372"/>
      <c r="AL17" s="372"/>
      <c r="AM17" s="403"/>
    </row>
    <row r="18" spans="2:39" ht="15.75" customHeight="1">
      <c r="B18" s="472"/>
      <c r="C18" s="473"/>
      <c r="D18" s="473"/>
      <c r="E18" s="473"/>
      <c r="F18" s="473"/>
      <c r="G18" s="473"/>
      <c r="H18" s="473"/>
      <c r="I18" s="473"/>
      <c r="J18" s="473"/>
      <c r="K18" s="473"/>
      <c r="L18" s="473"/>
      <c r="M18" s="473"/>
      <c r="N18" s="473"/>
      <c r="O18" s="474"/>
      <c r="P18" s="435"/>
      <c r="Q18" s="435"/>
      <c r="R18" s="435"/>
      <c r="S18" s="435"/>
      <c r="T18" s="435"/>
      <c r="U18" s="372"/>
      <c r="V18" s="372"/>
      <c r="W18" s="372"/>
      <c r="X18" s="372"/>
      <c r="Y18" s="372"/>
      <c r="Z18" s="372"/>
      <c r="AA18" s="372"/>
      <c r="AB18" s="372"/>
      <c r="AC18" s="372"/>
      <c r="AD18" s="372"/>
      <c r="AE18" s="372"/>
      <c r="AF18" s="372"/>
      <c r="AG18" s="372"/>
      <c r="AH18" s="372"/>
      <c r="AI18" s="372"/>
      <c r="AJ18" s="372"/>
      <c r="AK18" s="372"/>
      <c r="AL18" s="372"/>
      <c r="AM18" s="403"/>
    </row>
    <row r="19" spans="2:39" ht="15.75" customHeight="1">
      <c r="B19" s="472"/>
      <c r="C19" s="473"/>
      <c r="D19" s="473"/>
      <c r="E19" s="473"/>
      <c r="F19" s="473"/>
      <c r="G19" s="473"/>
      <c r="H19" s="473"/>
      <c r="I19" s="473"/>
      <c r="J19" s="473"/>
      <c r="K19" s="473"/>
      <c r="L19" s="473"/>
      <c r="M19" s="473"/>
      <c r="N19" s="473"/>
      <c r="O19" s="474"/>
      <c r="P19" s="449" t="s">
        <v>76</v>
      </c>
      <c r="Q19" s="430"/>
      <c r="R19" s="430"/>
      <c r="S19" s="430"/>
      <c r="T19" s="430"/>
      <c r="U19" s="430"/>
      <c r="V19" s="430"/>
      <c r="W19" s="430"/>
      <c r="X19" s="430"/>
      <c r="Y19" s="431"/>
      <c r="Z19" s="453" t="str">
        <f>IF(申請内容入力シート!D55=0, "", 申請内容入力シート!D55)</f>
        <v/>
      </c>
      <c r="AA19" s="454"/>
      <c r="AB19" s="454"/>
      <c r="AC19" s="454"/>
      <c r="AD19" s="454"/>
      <c r="AE19" s="454"/>
      <c r="AF19" s="454"/>
      <c r="AG19" s="454"/>
      <c r="AH19" s="454"/>
      <c r="AI19" s="477"/>
      <c r="AJ19" s="479" t="s">
        <v>77</v>
      </c>
      <c r="AK19" s="480"/>
      <c r="AL19" s="480"/>
      <c r="AM19" s="481"/>
    </row>
    <row r="20" spans="2:39" ht="15.75" customHeight="1">
      <c r="B20" s="472"/>
      <c r="C20" s="473"/>
      <c r="D20" s="473"/>
      <c r="E20" s="473"/>
      <c r="F20" s="473"/>
      <c r="G20" s="473"/>
      <c r="H20" s="473"/>
      <c r="I20" s="473"/>
      <c r="J20" s="473"/>
      <c r="K20" s="473"/>
      <c r="L20" s="473"/>
      <c r="M20" s="473"/>
      <c r="N20" s="473"/>
      <c r="O20" s="474"/>
      <c r="P20" s="450"/>
      <c r="Q20" s="451"/>
      <c r="R20" s="451"/>
      <c r="S20" s="451"/>
      <c r="T20" s="451"/>
      <c r="U20" s="451"/>
      <c r="V20" s="451"/>
      <c r="W20" s="451"/>
      <c r="X20" s="451"/>
      <c r="Y20" s="452"/>
      <c r="Z20" s="456"/>
      <c r="AA20" s="457"/>
      <c r="AB20" s="457"/>
      <c r="AC20" s="457"/>
      <c r="AD20" s="457"/>
      <c r="AE20" s="457"/>
      <c r="AF20" s="457"/>
      <c r="AG20" s="457"/>
      <c r="AH20" s="457"/>
      <c r="AI20" s="478"/>
      <c r="AJ20" s="400"/>
      <c r="AK20" s="401"/>
      <c r="AL20" s="401"/>
      <c r="AM20" s="402"/>
    </row>
    <row r="21" spans="2:39" ht="15.75" customHeight="1">
      <c r="B21" s="472"/>
      <c r="C21" s="473"/>
      <c r="D21" s="473"/>
      <c r="E21" s="473"/>
      <c r="F21" s="473"/>
      <c r="G21" s="473"/>
      <c r="H21" s="473"/>
      <c r="I21" s="473"/>
      <c r="J21" s="473"/>
      <c r="K21" s="473"/>
      <c r="L21" s="473"/>
      <c r="M21" s="473"/>
      <c r="N21" s="473"/>
      <c r="O21" s="474"/>
      <c r="P21" s="435" t="s">
        <v>78</v>
      </c>
      <c r="Q21" s="435"/>
      <c r="R21" s="435"/>
      <c r="S21" s="435"/>
      <c r="T21" s="435"/>
      <c r="U21" s="435"/>
      <c r="V21" s="435"/>
      <c r="W21" s="435"/>
      <c r="X21" s="435"/>
      <c r="Y21" s="435"/>
      <c r="Z21" s="435"/>
      <c r="AA21" s="435"/>
      <c r="AB21" s="435"/>
      <c r="AC21" s="372" t="str">
        <f>IF(申請内容入力シート!D56=0, "", 申請内容入力シート!D56)</f>
        <v/>
      </c>
      <c r="AD21" s="372"/>
      <c r="AE21" s="372"/>
      <c r="AF21" s="372"/>
      <c r="AG21" s="372"/>
      <c r="AH21" s="372"/>
      <c r="AI21" s="372"/>
      <c r="AJ21" s="372"/>
      <c r="AK21" s="372"/>
      <c r="AL21" s="372"/>
      <c r="AM21" s="403"/>
    </row>
    <row r="22" spans="2:39" ht="15.75" customHeight="1">
      <c r="B22" s="472"/>
      <c r="C22" s="473"/>
      <c r="D22" s="473"/>
      <c r="E22" s="473"/>
      <c r="F22" s="473"/>
      <c r="G22" s="473"/>
      <c r="H22" s="473"/>
      <c r="I22" s="473"/>
      <c r="J22" s="473"/>
      <c r="K22" s="473"/>
      <c r="L22" s="473"/>
      <c r="M22" s="473"/>
      <c r="N22" s="473"/>
      <c r="O22" s="474"/>
      <c r="P22" s="435"/>
      <c r="Q22" s="435"/>
      <c r="R22" s="435"/>
      <c r="S22" s="435"/>
      <c r="T22" s="435"/>
      <c r="U22" s="435"/>
      <c r="V22" s="435"/>
      <c r="W22" s="435"/>
      <c r="X22" s="435"/>
      <c r="Y22" s="435"/>
      <c r="Z22" s="435"/>
      <c r="AA22" s="435"/>
      <c r="AB22" s="435"/>
      <c r="AC22" s="372"/>
      <c r="AD22" s="372"/>
      <c r="AE22" s="372"/>
      <c r="AF22" s="372"/>
      <c r="AG22" s="372"/>
      <c r="AH22" s="372"/>
      <c r="AI22" s="372"/>
      <c r="AJ22" s="372"/>
      <c r="AK22" s="372"/>
      <c r="AL22" s="372"/>
      <c r="AM22" s="403"/>
    </row>
    <row r="23" spans="2:39" ht="15.75" customHeight="1">
      <c r="B23" s="472"/>
      <c r="C23" s="473"/>
      <c r="D23" s="473"/>
      <c r="E23" s="473"/>
      <c r="F23" s="473"/>
      <c r="G23" s="473"/>
      <c r="H23" s="473"/>
      <c r="I23" s="473"/>
      <c r="J23" s="473"/>
      <c r="K23" s="473"/>
      <c r="L23" s="473"/>
      <c r="M23" s="473"/>
      <c r="N23" s="473"/>
      <c r="O23" s="474"/>
      <c r="P23" s="435" t="s">
        <v>71</v>
      </c>
      <c r="Q23" s="435"/>
      <c r="R23" s="435"/>
      <c r="S23" s="435"/>
      <c r="T23" s="435"/>
      <c r="U23" s="435"/>
      <c r="V23" s="435"/>
      <c r="W23" s="435"/>
      <c r="X23" s="435"/>
      <c r="Y23" s="435"/>
      <c r="Z23" s="435"/>
      <c r="AA23" s="435"/>
      <c r="AB23" s="435"/>
      <c r="AC23" s="435" t="str">
        <f>IF(申請内容入力シート!D57=0, "", 申請内容入力シート!D57)</f>
        <v/>
      </c>
      <c r="AD23" s="435"/>
      <c r="AE23" s="372" t="str">
        <f>IF(申請内容入力シート!D58=0, "", 申請内容入力シート!D58)</f>
        <v/>
      </c>
      <c r="AF23" s="372"/>
      <c r="AG23" s="372"/>
      <c r="AH23" s="372"/>
      <c r="AI23" s="372"/>
      <c r="AJ23" s="372"/>
      <c r="AK23" s="372"/>
      <c r="AL23" s="372"/>
      <c r="AM23" s="403"/>
    </row>
    <row r="24" spans="2:39" ht="15.75" customHeight="1" thickBot="1">
      <c r="B24" s="432"/>
      <c r="C24" s="433"/>
      <c r="D24" s="433"/>
      <c r="E24" s="433"/>
      <c r="F24" s="433"/>
      <c r="G24" s="433"/>
      <c r="H24" s="433"/>
      <c r="I24" s="433"/>
      <c r="J24" s="433"/>
      <c r="K24" s="433"/>
      <c r="L24" s="433"/>
      <c r="M24" s="433"/>
      <c r="N24" s="433"/>
      <c r="O24" s="434"/>
      <c r="P24" s="437"/>
      <c r="Q24" s="437"/>
      <c r="R24" s="437"/>
      <c r="S24" s="437"/>
      <c r="T24" s="437"/>
      <c r="U24" s="437"/>
      <c r="V24" s="437"/>
      <c r="W24" s="437"/>
      <c r="X24" s="437"/>
      <c r="Y24" s="437"/>
      <c r="Z24" s="437"/>
      <c r="AA24" s="437"/>
      <c r="AB24" s="437"/>
      <c r="AC24" s="437"/>
      <c r="AD24" s="437"/>
      <c r="AE24" s="404"/>
      <c r="AF24" s="404"/>
      <c r="AG24" s="404"/>
      <c r="AH24" s="404"/>
      <c r="AI24" s="404"/>
      <c r="AJ24" s="404"/>
      <c r="AK24" s="404"/>
      <c r="AL24" s="404"/>
      <c r="AM24" s="405"/>
    </row>
    <row r="25" spans="2:39" ht="15.75" customHeight="1">
      <c r="B25" s="463" t="s">
        <v>80</v>
      </c>
      <c r="C25" s="463"/>
      <c r="D25" s="463"/>
      <c r="E25" s="463"/>
      <c r="F25" s="463"/>
      <c r="G25" s="463"/>
      <c r="H25" s="463"/>
      <c r="I25" s="463"/>
      <c r="J25" s="463"/>
      <c r="K25" s="463"/>
      <c r="L25" s="463"/>
      <c r="M25" s="463"/>
      <c r="N25" s="463"/>
      <c r="O25" s="463"/>
      <c r="P25" s="463"/>
      <c r="Q25" s="463"/>
      <c r="R25" s="463"/>
      <c r="S25" s="463"/>
      <c r="T25" s="463"/>
      <c r="U25" s="463"/>
      <c r="V25" s="463"/>
      <c r="W25" s="463"/>
      <c r="X25" s="463"/>
      <c r="Y25" s="463"/>
      <c r="Z25" s="463"/>
      <c r="AA25" s="463"/>
      <c r="AB25" s="463"/>
      <c r="AC25" s="463"/>
      <c r="AD25" s="463"/>
      <c r="AE25" s="463"/>
      <c r="AF25" s="463"/>
      <c r="AG25" s="463"/>
      <c r="AH25" s="463"/>
      <c r="AI25" s="463"/>
      <c r="AJ25" s="463"/>
      <c r="AK25" s="463"/>
      <c r="AL25" s="463"/>
      <c r="AM25" s="463"/>
    </row>
    <row r="26" spans="2:39" ht="15.75" customHeight="1">
      <c r="B26" s="464"/>
      <c r="C26" s="464"/>
      <c r="D26" s="464"/>
      <c r="E26" s="464"/>
      <c r="F26" s="464"/>
      <c r="G26" s="464"/>
      <c r="H26" s="464"/>
      <c r="I26" s="464"/>
      <c r="J26" s="464"/>
      <c r="K26" s="464"/>
      <c r="L26" s="464"/>
      <c r="M26" s="464"/>
      <c r="N26" s="464"/>
      <c r="O26" s="464"/>
      <c r="P26" s="464"/>
      <c r="Q26" s="464"/>
      <c r="R26" s="464"/>
      <c r="S26" s="464"/>
      <c r="T26" s="464"/>
      <c r="U26" s="464"/>
      <c r="V26" s="464"/>
      <c r="W26" s="464"/>
      <c r="X26" s="464"/>
      <c r="Y26" s="464"/>
      <c r="Z26" s="464"/>
      <c r="AA26" s="464"/>
      <c r="AB26" s="464"/>
      <c r="AC26" s="464"/>
      <c r="AD26" s="464"/>
      <c r="AE26" s="464"/>
      <c r="AF26" s="464"/>
      <c r="AG26" s="464"/>
      <c r="AH26" s="464"/>
      <c r="AI26" s="464"/>
      <c r="AJ26" s="464"/>
      <c r="AK26" s="464"/>
      <c r="AL26" s="464"/>
      <c r="AM26" s="464"/>
    </row>
    <row r="27" spans="2:39" ht="15.75" customHeight="1">
      <c r="B27" s="464"/>
      <c r="C27" s="464"/>
      <c r="D27" s="464"/>
      <c r="E27" s="464"/>
      <c r="F27" s="464"/>
      <c r="G27" s="464"/>
      <c r="H27" s="464"/>
      <c r="I27" s="464"/>
      <c r="J27" s="464"/>
      <c r="K27" s="464"/>
      <c r="L27" s="464"/>
      <c r="M27" s="464"/>
      <c r="N27" s="464"/>
      <c r="O27" s="464"/>
      <c r="P27" s="464"/>
      <c r="Q27" s="464"/>
      <c r="R27" s="464"/>
      <c r="S27" s="464"/>
      <c r="T27" s="464"/>
      <c r="U27" s="464"/>
      <c r="V27" s="464"/>
      <c r="W27" s="464"/>
      <c r="X27" s="464"/>
      <c r="Y27" s="464"/>
      <c r="Z27" s="464"/>
      <c r="AA27" s="464"/>
      <c r="AB27" s="464"/>
      <c r="AC27" s="464"/>
      <c r="AD27" s="464"/>
      <c r="AE27" s="464"/>
      <c r="AF27" s="464"/>
      <c r="AG27" s="464"/>
      <c r="AH27" s="464"/>
      <c r="AI27" s="464"/>
      <c r="AJ27" s="464"/>
      <c r="AK27" s="464"/>
      <c r="AL27" s="464"/>
      <c r="AM27" s="464"/>
    </row>
    <row r="28" spans="2:39" ht="15.75" customHeight="1">
      <c r="B28" s="464"/>
      <c r="C28" s="464"/>
      <c r="D28" s="464"/>
      <c r="E28" s="464"/>
      <c r="F28" s="464"/>
      <c r="G28" s="464"/>
      <c r="H28" s="464"/>
      <c r="I28" s="464"/>
      <c r="J28" s="464"/>
      <c r="K28" s="464"/>
      <c r="L28" s="464"/>
      <c r="M28" s="464"/>
      <c r="N28" s="464"/>
      <c r="O28" s="464"/>
      <c r="P28" s="464"/>
      <c r="Q28" s="464"/>
      <c r="R28" s="464"/>
      <c r="S28" s="464"/>
      <c r="T28" s="464"/>
      <c r="U28" s="464"/>
      <c r="V28" s="464"/>
      <c r="W28" s="464"/>
      <c r="X28" s="464"/>
      <c r="Y28" s="464"/>
      <c r="Z28" s="464"/>
      <c r="AA28" s="464"/>
      <c r="AB28" s="464"/>
      <c r="AC28" s="464"/>
      <c r="AD28" s="464"/>
      <c r="AE28" s="464"/>
      <c r="AF28" s="464"/>
      <c r="AG28" s="464"/>
      <c r="AH28" s="464"/>
      <c r="AI28" s="464"/>
      <c r="AJ28" s="464"/>
      <c r="AK28" s="464"/>
      <c r="AL28" s="464"/>
      <c r="AM28" s="464"/>
    </row>
    <row r="29" spans="2:39" ht="15.75" customHeight="1">
      <c r="B29" s="24"/>
      <c r="C29" s="24"/>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row>
    <row r="30" spans="2:39" ht="15.75" customHeight="1" thickBot="1">
      <c r="B30" s="417" t="s">
        <v>219</v>
      </c>
      <c r="C30" s="417"/>
      <c r="D30" s="417"/>
      <c r="E30" s="417"/>
      <c r="F30" s="417"/>
      <c r="G30" s="417"/>
      <c r="H30" s="417"/>
      <c r="I30" s="417"/>
      <c r="J30" s="417"/>
      <c r="K30" s="417"/>
      <c r="L30" s="417"/>
      <c r="M30" s="417"/>
      <c r="N30" s="417"/>
      <c r="O30" s="417"/>
      <c r="P30" s="417"/>
      <c r="Q30" s="417"/>
      <c r="R30" s="417"/>
      <c r="S30" s="417"/>
      <c r="T30" s="417"/>
      <c r="U30" s="417"/>
      <c r="V30" s="417"/>
      <c r="W30" s="417"/>
      <c r="X30" s="417"/>
      <c r="Y30" s="417"/>
      <c r="Z30" s="417"/>
      <c r="AA30" s="417"/>
      <c r="AB30" s="417"/>
      <c r="AC30" s="417"/>
      <c r="AD30" s="417"/>
      <c r="AE30" s="417"/>
      <c r="AF30" s="417"/>
      <c r="AG30" s="417"/>
      <c r="AH30" s="417"/>
      <c r="AI30" s="417"/>
      <c r="AJ30" s="417"/>
      <c r="AK30" s="417"/>
      <c r="AL30" s="417"/>
      <c r="AM30" s="417"/>
    </row>
    <row r="31" spans="2:39" ht="15.75" customHeight="1">
      <c r="B31" s="443" t="s">
        <v>52</v>
      </c>
      <c r="C31" s="444"/>
      <c r="D31" s="444"/>
      <c r="E31" s="444"/>
      <c r="F31" s="444"/>
      <c r="G31" s="444"/>
      <c r="H31" s="444"/>
      <c r="I31" s="444"/>
      <c r="J31" s="444"/>
      <c r="K31" s="444"/>
      <c r="L31" s="444"/>
      <c r="M31" s="444" t="str">
        <f>IF(申請内容入力シート!D60=0, "", 申請内容入力シート!D60)</f>
        <v/>
      </c>
      <c r="N31" s="444"/>
      <c r="O31" s="444"/>
      <c r="P31" s="444"/>
      <c r="Q31" s="444"/>
      <c r="R31" s="444"/>
      <c r="S31" s="444"/>
      <c r="T31" s="444"/>
      <c r="U31" s="444"/>
      <c r="V31" s="444"/>
      <c r="W31" s="444"/>
      <c r="X31" s="444"/>
      <c r="Y31" s="444"/>
      <c r="Z31" s="444"/>
      <c r="AA31" s="444"/>
      <c r="AB31" s="444"/>
      <c r="AC31" s="444"/>
      <c r="AD31" s="444"/>
      <c r="AE31" s="444"/>
      <c r="AF31" s="444"/>
      <c r="AG31" s="444"/>
      <c r="AH31" s="444"/>
      <c r="AI31" s="444"/>
      <c r="AJ31" s="444"/>
      <c r="AK31" s="444"/>
      <c r="AL31" s="444"/>
      <c r="AM31" s="445"/>
    </row>
    <row r="32" spans="2:39" ht="15.75" customHeight="1">
      <c r="B32" s="357"/>
      <c r="C32" s="435"/>
      <c r="D32" s="435"/>
      <c r="E32" s="435"/>
      <c r="F32" s="435"/>
      <c r="G32" s="435"/>
      <c r="H32" s="435"/>
      <c r="I32" s="435"/>
      <c r="J32" s="435"/>
      <c r="K32" s="435"/>
      <c r="L32" s="435"/>
      <c r="M32" s="435"/>
      <c r="N32" s="435"/>
      <c r="O32" s="435"/>
      <c r="P32" s="435"/>
      <c r="Q32" s="435"/>
      <c r="R32" s="435"/>
      <c r="S32" s="435"/>
      <c r="T32" s="435"/>
      <c r="U32" s="435"/>
      <c r="V32" s="435"/>
      <c r="W32" s="435"/>
      <c r="X32" s="435"/>
      <c r="Y32" s="435"/>
      <c r="Z32" s="435"/>
      <c r="AA32" s="435"/>
      <c r="AB32" s="435"/>
      <c r="AC32" s="435"/>
      <c r="AD32" s="435"/>
      <c r="AE32" s="435"/>
      <c r="AF32" s="435"/>
      <c r="AG32" s="435"/>
      <c r="AH32" s="435"/>
      <c r="AI32" s="435"/>
      <c r="AJ32" s="435"/>
      <c r="AK32" s="435"/>
      <c r="AL32" s="435"/>
      <c r="AM32" s="446"/>
    </row>
    <row r="33" spans="2:39" ht="15.75" customHeight="1">
      <c r="B33" s="447" t="s">
        <v>220</v>
      </c>
      <c r="C33" s="448"/>
      <c r="D33" s="448"/>
      <c r="E33" s="448"/>
      <c r="F33" s="448"/>
      <c r="G33" s="423" t="str">
        <f>IF(申請内容入力シート!D61=0, "", 申請内容入力シート!D61)</f>
        <v/>
      </c>
      <c r="H33" s="424"/>
      <c r="I33" s="424"/>
      <c r="J33" s="424"/>
      <c r="K33" s="424"/>
      <c r="L33" s="424"/>
      <c r="M33" s="424"/>
      <c r="N33" s="424"/>
      <c r="O33" s="424"/>
      <c r="P33" s="424"/>
      <c r="Q33" s="424"/>
      <c r="R33" s="424"/>
      <c r="S33" s="424"/>
      <c r="T33" s="424"/>
      <c r="U33" s="424"/>
      <c r="V33" s="424"/>
      <c r="W33" s="459"/>
      <c r="X33" s="449" t="s">
        <v>62</v>
      </c>
      <c r="Y33" s="430"/>
      <c r="Z33" s="430"/>
      <c r="AA33" s="430"/>
      <c r="AB33" s="430"/>
      <c r="AC33" s="430"/>
      <c r="AD33" s="431"/>
      <c r="AE33" s="453" t="str">
        <f>申請内容入力シート!D62&amp;"kWh"</f>
        <v>kWh</v>
      </c>
      <c r="AF33" s="454"/>
      <c r="AG33" s="454"/>
      <c r="AH33" s="454"/>
      <c r="AI33" s="454"/>
      <c r="AJ33" s="454"/>
      <c r="AK33" s="454"/>
      <c r="AL33" s="454"/>
      <c r="AM33" s="455"/>
    </row>
    <row r="34" spans="2:39" ht="15.75" customHeight="1">
      <c r="B34" s="447"/>
      <c r="C34" s="448"/>
      <c r="D34" s="448"/>
      <c r="E34" s="448"/>
      <c r="F34" s="448"/>
      <c r="G34" s="460"/>
      <c r="H34" s="461"/>
      <c r="I34" s="461"/>
      <c r="J34" s="461"/>
      <c r="K34" s="461"/>
      <c r="L34" s="461"/>
      <c r="M34" s="461"/>
      <c r="N34" s="461"/>
      <c r="O34" s="461"/>
      <c r="P34" s="461"/>
      <c r="Q34" s="461"/>
      <c r="R34" s="461"/>
      <c r="S34" s="461"/>
      <c r="T34" s="461"/>
      <c r="U34" s="461"/>
      <c r="V34" s="461"/>
      <c r="W34" s="462"/>
      <c r="X34" s="450"/>
      <c r="Y34" s="451"/>
      <c r="Z34" s="451"/>
      <c r="AA34" s="451"/>
      <c r="AB34" s="451"/>
      <c r="AC34" s="451"/>
      <c r="AD34" s="452"/>
      <c r="AE34" s="456"/>
      <c r="AF34" s="457"/>
      <c r="AG34" s="457"/>
      <c r="AH34" s="457"/>
      <c r="AI34" s="457"/>
      <c r="AJ34" s="457"/>
      <c r="AK34" s="457"/>
      <c r="AL34" s="457"/>
      <c r="AM34" s="458"/>
    </row>
    <row r="35" spans="2:39" ht="15.75" customHeight="1">
      <c r="B35" s="357" t="s">
        <v>223</v>
      </c>
      <c r="C35" s="435"/>
      <c r="D35" s="435"/>
      <c r="E35" s="435"/>
      <c r="F35" s="435"/>
      <c r="G35" s="438" t="str">
        <f>申請内容入力シート!D63&amp;"kW"</f>
        <v>kW</v>
      </c>
      <c r="H35" s="438"/>
      <c r="I35" s="438"/>
      <c r="J35" s="438"/>
      <c r="K35" s="438"/>
      <c r="L35" s="438"/>
      <c r="M35" s="438"/>
      <c r="N35" s="438"/>
      <c r="O35" s="438"/>
      <c r="P35" s="438"/>
      <c r="Q35" s="438"/>
      <c r="R35" s="438"/>
      <c r="S35" s="438"/>
      <c r="T35" s="438"/>
      <c r="U35" s="438"/>
      <c r="V35" s="438"/>
      <c r="W35" s="438"/>
      <c r="X35" s="438"/>
      <c r="Y35" s="438"/>
      <c r="Z35" s="438"/>
      <c r="AA35" s="438"/>
      <c r="AB35" s="438"/>
      <c r="AC35" s="438"/>
      <c r="AD35" s="438"/>
      <c r="AE35" s="438"/>
      <c r="AF35" s="438"/>
      <c r="AG35" s="438"/>
      <c r="AH35" s="438"/>
      <c r="AI35" s="438"/>
      <c r="AJ35" s="438"/>
      <c r="AK35" s="438"/>
      <c r="AL35" s="438"/>
      <c r="AM35" s="439"/>
    </row>
    <row r="36" spans="2:39" ht="15.75" customHeight="1" thickBot="1">
      <c r="B36" s="436"/>
      <c r="C36" s="437"/>
      <c r="D36" s="437"/>
      <c r="E36" s="437"/>
      <c r="F36" s="437"/>
      <c r="G36" s="440"/>
      <c r="H36" s="440"/>
      <c r="I36" s="440"/>
      <c r="J36" s="440"/>
      <c r="K36" s="440"/>
      <c r="L36" s="440"/>
      <c r="M36" s="440"/>
      <c r="N36" s="440"/>
      <c r="O36" s="440"/>
      <c r="P36" s="440"/>
      <c r="Q36" s="440"/>
      <c r="R36" s="440"/>
      <c r="S36" s="440"/>
      <c r="T36" s="440"/>
      <c r="U36" s="440"/>
      <c r="V36" s="440"/>
      <c r="W36" s="440"/>
      <c r="X36" s="440"/>
      <c r="Y36" s="440"/>
      <c r="Z36" s="440"/>
      <c r="AA36" s="440"/>
      <c r="AB36" s="440"/>
      <c r="AC36" s="440"/>
      <c r="AD36" s="440"/>
      <c r="AE36" s="440"/>
      <c r="AF36" s="440"/>
      <c r="AG36" s="440"/>
      <c r="AH36" s="440"/>
      <c r="AI36" s="440"/>
      <c r="AJ36" s="440"/>
      <c r="AK36" s="440"/>
      <c r="AL36" s="440"/>
      <c r="AM36" s="441"/>
    </row>
    <row r="37" spans="2:39" ht="15.75" customHeight="1">
      <c r="B37" s="395" t="s">
        <v>311</v>
      </c>
      <c r="C37" s="395"/>
      <c r="D37" s="395"/>
      <c r="E37" s="395"/>
      <c r="F37" s="395"/>
      <c r="G37" s="395"/>
      <c r="H37" s="395"/>
      <c r="I37" s="395"/>
      <c r="J37" s="395"/>
      <c r="K37" s="395"/>
      <c r="L37" s="395"/>
      <c r="M37" s="395"/>
      <c r="N37" s="395"/>
      <c r="O37" s="395"/>
      <c r="P37" s="395"/>
      <c r="Q37" s="395"/>
      <c r="R37" s="395"/>
      <c r="S37" s="395"/>
      <c r="T37" s="395"/>
      <c r="U37" s="395"/>
      <c r="V37" s="395"/>
      <c r="W37" s="395"/>
      <c r="X37" s="395"/>
      <c r="Y37" s="395"/>
      <c r="Z37" s="395"/>
      <c r="AA37" s="395"/>
      <c r="AB37" s="395"/>
      <c r="AC37" s="395"/>
      <c r="AD37" s="395"/>
      <c r="AE37" s="395"/>
      <c r="AF37" s="395"/>
      <c r="AG37" s="395"/>
      <c r="AH37" s="395"/>
      <c r="AI37" s="395"/>
      <c r="AJ37" s="395"/>
      <c r="AK37" s="395"/>
      <c r="AL37" s="395"/>
      <c r="AM37" s="395"/>
    </row>
    <row r="38" spans="2:39" ht="15.75" customHeight="1">
      <c r="B38" s="398"/>
      <c r="C38" s="398"/>
      <c r="D38" s="398"/>
      <c r="E38" s="398"/>
      <c r="F38" s="398"/>
      <c r="G38" s="398"/>
      <c r="H38" s="398"/>
      <c r="I38" s="398"/>
      <c r="J38" s="398"/>
      <c r="K38" s="398"/>
      <c r="L38" s="398"/>
      <c r="M38" s="398"/>
      <c r="N38" s="398"/>
      <c r="O38" s="398"/>
      <c r="P38" s="398"/>
      <c r="Q38" s="398"/>
      <c r="R38" s="398"/>
      <c r="S38" s="398"/>
      <c r="T38" s="398"/>
      <c r="U38" s="398"/>
      <c r="V38" s="398"/>
      <c r="W38" s="398"/>
      <c r="X38" s="398"/>
      <c r="Y38" s="398"/>
      <c r="Z38" s="398"/>
      <c r="AA38" s="398"/>
      <c r="AB38" s="398"/>
      <c r="AC38" s="398"/>
      <c r="AD38" s="398"/>
      <c r="AE38" s="398"/>
      <c r="AF38" s="398"/>
      <c r="AG38" s="398"/>
      <c r="AH38" s="398"/>
      <c r="AI38" s="398"/>
      <c r="AJ38" s="398"/>
      <c r="AK38" s="398"/>
      <c r="AL38" s="398"/>
      <c r="AM38" s="398"/>
    </row>
    <row r="39" spans="2:39" ht="15.75" customHeight="1">
      <c r="B39" s="398"/>
      <c r="C39" s="398"/>
      <c r="D39" s="398"/>
      <c r="E39" s="398"/>
      <c r="F39" s="398"/>
      <c r="G39" s="398"/>
      <c r="H39" s="398"/>
      <c r="I39" s="398"/>
      <c r="J39" s="398"/>
      <c r="K39" s="398"/>
      <c r="L39" s="398"/>
      <c r="M39" s="398"/>
      <c r="N39" s="398"/>
      <c r="O39" s="398"/>
      <c r="P39" s="398"/>
      <c r="Q39" s="398"/>
      <c r="R39" s="398"/>
      <c r="S39" s="398"/>
      <c r="T39" s="398"/>
      <c r="U39" s="398"/>
      <c r="V39" s="398"/>
      <c r="W39" s="398"/>
      <c r="X39" s="398"/>
      <c r="Y39" s="398"/>
      <c r="Z39" s="398"/>
      <c r="AA39" s="398"/>
      <c r="AB39" s="398"/>
      <c r="AC39" s="398"/>
      <c r="AD39" s="398"/>
      <c r="AE39" s="398"/>
      <c r="AF39" s="398"/>
      <c r="AG39" s="398"/>
      <c r="AH39" s="398"/>
      <c r="AI39" s="398"/>
      <c r="AJ39" s="398"/>
      <c r="AK39" s="398"/>
      <c r="AL39" s="398"/>
      <c r="AM39" s="398"/>
    </row>
    <row r="40" spans="2:39" ht="15.75" customHeight="1">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row>
    <row r="41" spans="2:39" ht="15.75" customHeight="1" thickBot="1">
      <c r="B41" s="442" t="s">
        <v>244</v>
      </c>
      <c r="C41" s="442"/>
      <c r="D41" s="442"/>
      <c r="E41" s="442"/>
      <c r="F41" s="442"/>
      <c r="G41" s="442"/>
      <c r="H41" s="442"/>
      <c r="I41" s="442"/>
      <c r="J41" s="442"/>
      <c r="K41" s="442"/>
      <c r="L41" s="442"/>
      <c r="M41" s="442"/>
      <c r="N41" s="442"/>
      <c r="O41" s="442"/>
      <c r="P41" s="442"/>
      <c r="Q41" s="442"/>
      <c r="R41" s="442"/>
      <c r="S41" s="442"/>
      <c r="T41" s="442"/>
      <c r="U41" s="442"/>
      <c r="V41" s="442"/>
      <c r="W41" s="442"/>
      <c r="X41" s="442"/>
      <c r="Y41" s="442"/>
      <c r="Z41" s="442"/>
      <c r="AA41" s="442"/>
      <c r="AB41" s="442"/>
      <c r="AC41" s="442"/>
      <c r="AD41" s="442"/>
      <c r="AE41" s="442"/>
      <c r="AF41" s="442"/>
      <c r="AG41" s="442"/>
      <c r="AH41" s="442"/>
      <c r="AI41" s="442"/>
      <c r="AJ41" s="442"/>
      <c r="AK41" s="442"/>
      <c r="AL41" s="442"/>
      <c r="AM41" s="442"/>
    </row>
    <row r="42" spans="2:39" ht="15.75" customHeight="1">
      <c r="B42" s="443" t="s">
        <v>52</v>
      </c>
      <c r="C42" s="444"/>
      <c r="D42" s="444"/>
      <c r="E42" s="444"/>
      <c r="F42" s="444"/>
      <c r="G42" s="444"/>
      <c r="H42" s="444"/>
      <c r="I42" s="444"/>
      <c r="J42" s="444"/>
      <c r="K42" s="444"/>
      <c r="L42" s="444"/>
      <c r="M42" s="444" t="str">
        <f>IF(申請内容入力シート!D64=0, "", 申請内容入力シート!D64)</f>
        <v/>
      </c>
      <c r="N42" s="444"/>
      <c r="O42" s="444"/>
      <c r="P42" s="444"/>
      <c r="Q42" s="444"/>
      <c r="R42" s="444"/>
      <c r="S42" s="444"/>
      <c r="T42" s="444"/>
      <c r="U42" s="444"/>
      <c r="V42" s="444"/>
      <c r="W42" s="444"/>
      <c r="X42" s="444"/>
      <c r="Y42" s="444"/>
      <c r="Z42" s="444"/>
      <c r="AA42" s="444"/>
      <c r="AB42" s="444"/>
      <c r="AC42" s="444"/>
      <c r="AD42" s="444"/>
      <c r="AE42" s="444"/>
      <c r="AF42" s="444"/>
      <c r="AG42" s="444"/>
      <c r="AH42" s="444"/>
      <c r="AI42" s="444"/>
      <c r="AJ42" s="444"/>
      <c r="AK42" s="444"/>
      <c r="AL42" s="444"/>
      <c r="AM42" s="445"/>
    </row>
    <row r="43" spans="2:39" ht="15.75" customHeight="1">
      <c r="B43" s="357"/>
      <c r="C43" s="435"/>
      <c r="D43" s="435"/>
      <c r="E43" s="435"/>
      <c r="F43" s="435"/>
      <c r="G43" s="435"/>
      <c r="H43" s="435"/>
      <c r="I43" s="435"/>
      <c r="J43" s="435"/>
      <c r="K43" s="435"/>
      <c r="L43" s="435"/>
      <c r="M43" s="435"/>
      <c r="N43" s="435"/>
      <c r="O43" s="435"/>
      <c r="P43" s="435"/>
      <c r="Q43" s="435"/>
      <c r="R43" s="435"/>
      <c r="S43" s="435"/>
      <c r="T43" s="435"/>
      <c r="U43" s="435"/>
      <c r="V43" s="435"/>
      <c r="W43" s="435"/>
      <c r="X43" s="435"/>
      <c r="Y43" s="435"/>
      <c r="Z43" s="435"/>
      <c r="AA43" s="435"/>
      <c r="AB43" s="435"/>
      <c r="AC43" s="435"/>
      <c r="AD43" s="435"/>
      <c r="AE43" s="435"/>
      <c r="AF43" s="435"/>
      <c r="AG43" s="435"/>
      <c r="AH43" s="435"/>
      <c r="AI43" s="435"/>
      <c r="AJ43" s="435"/>
      <c r="AK43" s="435"/>
      <c r="AL43" s="435"/>
      <c r="AM43" s="446"/>
    </row>
    <row r="44" spans="2:39" ht="15.75" customHeight="1">
      <c r="B44" s="429" t="s">
        <v>220</v>
      </c>
      <c r="C44" s="430"/>
      <c r="D44" s="430"/>
      <c r="E44" s="430"/>
      <c r="F44" s="430"/>
      <c r="G44" s="430"/>
      <c r="H44" s="430"/>
      <c r="I44" s="430"/>
      <c r="J44" s="430"/>
      <c r="K44" s="430"/>
      <c r="L44" s="431"/>
      <c r="M44" s="423" t="str">
        <f>IF(申請内容入力シート!D65=0, "", 申請内容入力シート!D65)</f>
        <v/>
      </c>
      <c r="N44" s="424"/>
      <c r="O44" s="424"/>
      <c r="P44" s="424"/>
      <c r="Q44" s="424"/>
      <c r="R44" s="424"/>
      <c r="S44" s="424"/>
      <c r="T44" s="424"/>
      <c r="U44" s="424"/>
      <c r="V44" s="424"/>
      <c r="W44" s="424"/>
      <c r="X44" s="424"/>
      <c r="Y44" s="424"/>
      <c r="Z44" s="424"/>
      <c r="AA44" s="424"/>
      <c r="AB44" s="424"/>
      <c r="AC44" s="424"/>
      <c r="AD44" s="424"/>
      <c r="AE44" s="424"/>
      <c r="AF44" s="424"/>
      <c r="AG44" s="424"/>
      <c r="AH44" s="424"/>
      <c r="AI44" s="424"/>
      <c r="AJ44" s="424"/>
      <c r="AK44" s="424"/>
      <c r="AL44" s="424"/>
      <c r="AM44" s="425"/>
    </row>
    <row r="45" spans="2:39" ht="15.75" customHeight="1" thickBot="1">
      <c r="B45" s="432"/>
      <c r="C45" s="433"/>
      <c r="D45" s="433"/>
      <c r="E45" s="433"/>
      <c r="F45" s="433"/>
      <c r="G45" s="433"/>
      <c r="H45" s="433"/>
      <c r="I45" s="433"/>
      <c r="J45" s="433"/>
      <c r="K45" s="433"/>
      <c r="L45" s="434"/>
      <c r="M45" s="426"/>
      <c r="N45" s="427"/>
      <c r="O45" s="427"/>
      <c r="P45" s="427"/>
      <c r="Q45" s="427"/>
      <c r="R45" s="427"/>
      <c r="S45" s="427"/>
      <c r="T45" s="427"/>
      <c r="U45" s="427"/>
      <c r="V45" s="427"/>
      <c r="W45" s="427"/>
      <c r="X45" s="427"/>
      <c r="Y45" s="427"/>
      <c r="Z45" s="427"/>
      <c r="AA45" s="427"/>
      <c r="AB45" s="427"/>
      <c r="AC45" s="427"/>
      <c r="AD45" s="427"/>
      <c r="AE45" s="427"/>
      <c r="AF45" s="427"/>
      <c r="AG45" s="427"/>
      <c r="AH45" s="427"/>
      <c r="AI45" s="427"/>
      <c r="AJ45" s="427"/>
      <c r="AK45" s="427"/>
      <c r="AL45" s="427"/>
      <c r="AM45" s="428"/>
    </row>
    <row r="46" spans="2:39" ht="15.75" customHeight="1">
      <c r="B46" s="21"/>
      <c r="C46" s="21"/>
      <c r="D46" s="21"/>
      <c r="E46" s="21"/>
      <c r="F46" s="21"/>
      <c r="X46" s="21"/>
      <c r="Y46" s="21"/>
      <c r="Z46" s="21"/>
      <c r="AA46" s="21"/>
      <c r="AB46" s="21"/>
      <c r="AC46" s="21"/>
      <c r="AD46" s="21"/>
      <c r="AE46" s="21"/>
      <c r="AF46" s="21"/>
      <c r="AG46" s="21"/>
      <c r="AH46" s="21"/>
      <c r="AI46" s="21"/>
      <c r="AJ46" s="21"/>
      <c r="AK46" s="21"/>
      <c r="AL46" s="21"/>
      <c r="AM46" s="21"/>
    </row>
    <row r="47" spans="2:39" ht="15.75" customHeight="1">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row>
    <row r="48" spans="2:39" ht="15.75" customHeight="1">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row>
    <row r="49" spans="2:39" ht="15.75" customHeight="1">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row>
    <row r="50" spans="2:39" ht="15.75" customHeight="1">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row>
    <row r="51" spans="2:39" ht="15.75" customHeight="1">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row>
    <row r="52" spans="2:39" ht="15.75" customHeight="1">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row>
    <row r="53" spans="2:39" ht="15.75" customHeight="1">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row>
    <row r="54" spans="2:39" ht="15.75" customHeight="1">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row>
    <row r="55" spans="2:39" ht="15.75" customHeight="1">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row>
    <row r="56" spans="2:39" ht="15.75" customHeight="1">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row>
    <row r="57" spans="2:39" ht="15.75" customHeight="1">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row>
    <row r="58" spans="2:39" ht="15.75" customHeight="1">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row>
    <row r="59" spans="2:39" ht="15.75" customHeight="1">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row>
    <row r="60" spans="2:39" ht="15.75" customHeight="1">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row>
    <row r="61" spans="2:39" ht="15.75" customHeight="1">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row>
    <row r="62" spans="2:39" ht="15.75" customHeight="1">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row>
    <row r="63" spans="2:39" ht="15.75" customHeight="1">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row>
    <row r="64" spans="2:39" ht="15.75" customHeight="1">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row>
    <row r="65" spans="2:39" ht="15.75" customHeight="1">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row>
    <row r="66" spans="2:39" ht="15.75" customHeight="1">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row>
    <row r="67" spans="2:39" ht="15.75" customHeight="1">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row>
    <row r="68" spans="2:39" ht="15.75" customHeight="1">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row>
    <row r="69" spans="2:39" ht="15.75" customHeight="1">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row>
    <row r="70" spans="2:39" ht="15.75" customHeight="1">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row>
    <row r="71" spans="2:39" ht="15.75" customHeight="1">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row>
    <row r="72" spans="2:39" ht="15.75" customHeight="1">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row>
    <row r="73" spans="2:39" ht="15.75" customHeight="1">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row>
    <row r="74" spans="2:39" ht="15.75" customHeight="1">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row>
    <row r="75" spans="2:39" ht="15.75" customHeight="1">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row>
    <row r="76" spans="2:39" ht="15.75" customHeight="1">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row>
    <row r="77" spans="2:39" ht="15.75" customHeight="1">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row>
    <row r="78" spans="2:39" ht="15.75" customHeight="1">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row>
    <row r="79" spans="2:39" ht="15.75" customHeight="1">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row>
    <row r="80" spans="2:39" ht="15.75" customHeight="1">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row>
    <row r="81" spans="2:39" ht="15.75" customHeight="1">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row>
    <row r="82" spans="2:39" ht="15.75" customHeight="1">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row>
    <row r="83" spans="2:39" ht="15.75" customHeight="1">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row>
    <row r="84" spans="2:39" ht="15.75" customHeight="1">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row>
    <row r="85" spans="2:39" ht="15.75" customHeight="1">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row>
    <row r="86" spans="2:39" ht="15.75" customHeight="1">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row>
    <row r="87" spans="2:39" ht="15.75" customHeight="1">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row>
    <row r="88" spans="2:39" ht="15.75" customHeight="1">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row>
    <row r="89" spans="2:39" ht="15.75" customHeight="1">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row>
    <row r="90" spans="2:39" ht="15.75" customHeight="1">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row>
    <row r="91" spans="2:39" ht="15.75" customHeight="1">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row>
    <row r="92" spans="2:39" ht="15.75" customHeight="1">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row>
    <row r="93" spans="2:39" ht="15.75" customHeight="1">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row>
    <row r="94" spans="2:39" ht="15.75" customHeight="1">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row>
    <row r="95" spans="2:39" ht="15.75" customHeight="1">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row>
    <row r="96" spans="2:39" ht="15.75" customHeight="1">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row>
    <row r="97" spans="2:39">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row>
  </sheetData>
  <mergeCells count="68">
    <mergeCell ref="A3:AN3"/>
    <mergeCell ref="U17:AM18"/>
    <mergeCell ref="B15:O24"/>
    <mergeCell ref="P21:AB22"/>
    <mergeCell ref="P23:AB24"/>
    <mergeCell ref="AC23:AD24"/>
    <mergeCell ref="AC21:AM22"/>
    <mergeCell ref="AE23:AM24"/>
    <mergeCell ref="U15:AM16"/>
    <mergeCell ref="P15:T16"/>
    <mergeCell ref="P17:T18"/>
    <mergeCell ref="P19:Y20"/>
    <mergeCell ref="Z19:AI20"/>
    <mergeCell ref="AJ19:AM20"/>
    <mergeCell ref="B12:AD12"/>
    <mergeCell ref="AE10:AG10"/>
    <mergeCell ref="AE12:AM12"/>
    <mergeCell ref="B13:T13"/>
    <mergeCell ref="B14:T14"/>
    <mergeCell ref="U13:AM13"/>
    <mergeCell ref="U14:W14"/>
    <mergeCell ref="X14:AM14"/>
    <mergeCell ref="X9:AD9"/>
    <mergeCell ref="AE9:AG9"/>
    <mergeCell ref="AH9:AM9"/>
    <mergeCell ref="AH10:AM10"/>
    <mergeCell ref="B11:C11"/>
    <mergeCell ref="D11:F11"/>
    <mergeCell ref="G11:P11"/>
    <mergeCell ref="Q11:W11"/>
    <mergeCell ref="X11:AD11"/>
    <mergeCell ref="AE11:AG11"/>
    <mergeCell ref="AH11:AM11"/>
    <mergeCell ref="B10:C10"/>
    <mergeCell ref="D10:F10"/>
    <mergeCell ref="G10:P10"/>
    <mergeCell ref="Q10:W10"/>
    <mergeCell ref="X10:AD10"/>
    <mergeCell ref="B25:AM28"/>
    <mergeCell ref="B30:AM30"/>
    <mergeCell ref="B6:AM6"/>
    <mergeCell ref="B7:L7"/>
    <mergeCell ref="M7:AM7"/>
    <mergeCell ref="B8:C8"/>
    <mergeCell ref="D8:F8"/>
    <mergeCell ref="G8:P8"/>
    <mergeCell ref="Q8:W8"/>
    <mergeCell ref="X8:AD8"/>
    <mergeCell ref="AE8:AG8"/>
    <mergeCell ref="AH8:AM8"/>
    <mergeCell ref="B9:C9"/>
    <mergeCell ref="D9:F9"/>
    <mergeCell ref="G9:P9"/>
    <mergeCell ref="Q9:W9"/>
    <mergeCell ref="B31:L32"/>
    <mergeCell ref="M31:AM32"/>
    <mergeCell ref="B33:F34"/>
    <mergeCell ref="X33:AD34"/>
    <mergeCell ref="AE33:AM34"/>
    <mergeCell ref="G33:W34"/>
    <mergeCell ref="M44:AM45"/>
    <mergeCell ref="B44:L45"/>
    <mergeCell ref="B35:F36"/>
    <mergeCell ref="G35:AM36"/>
    <mergeCell ref="B41:AM41"/>
    <mergeCell ref="B42:L43"/>
    <mergeCell ref="M42:AM43"/>
    <mergeCell ref="B37:AM39"/>
  </mergeCells>
  <phoneticPr fontId="1"/>
  <printOptions horizontalCentered="1" verticalCentered="1"/>
  <pageMargins left="0.98425196850393704" right="0.98425196850393704" top="0.98425196850393704" bottom="0.98425196850393704" header="0" footer="0"/>
  <pageSetup paperSize="9" scale="93"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C5EF31-4D77-4173-9D18-E521E0B0EDBE}">
  <sheetPr codeName="Sheet12">
    <tabColor rgb="FFFFFF00"/>
  </sheetPr>
  <dimension ref="A1:AN95"/>
  <sheetViews>
    <sheetView view="pageBreakPreview" zoomScale="85" zoomScaleNormal="100" zoomScaleSheetLayoutView="85" workbookViewId="0">
      <selection activeCell="B20" sqref="B20"/>
    </sheetView>
  </sheetViews>
  <sheetFormatPr defaultColWidth="8.75" defaultRowHeight="14.25"/>
  <cols>
    <col min="1" max="40" width="1.875" style="18" customWidth="1"/>
    <col min="41" max="47" width="2" style="18" customWidth="1"/>
    <col min="48" max="16384" width="8.75" style="18"/>
  </cols>
  <sheetData>
    <row r="1" spans="1:40" ht="15.75" customHeight="1">
      <c r="A1" s="18" t="s">
        <v>354</v>
      </c>
    </row>
    <row r="2" spans="1:40" ht="15.75" customHeight="1"/>
    <row r="3" spans="1:40" ht="15.75" customHeight="1">
      <c r="A3" s="418" t="s">
        <v>81</v>
      </c>
      <c r="B3" s="418"/>
      <c r="C3" s="418"/>
      <c r="D3" s="418"/>
      <c r="E3" s="418"/>
      <c r="F3" s="418"/>
      <c r="G3" s="418"/>
      <c r="H3" s="418"/>
      <c r="I3" s="418"/>
      <c r="J3" s="418"/>
      <c r="K3" s="418"/>
      <c r="L3" s="418"/>
      <c r="M3" s="418"/>
      <c r="N3" s="418"/>
      <c r="O3" s="418"/>
      <c r="P3" s="418"/>
      <c r="Q3" s="418"/>
      <c r="R3" s="418"/>
      <c r="S3" s="418"/>
      <c r="T3" s="418"/>
      <c r="U3" s="418"/>
      <c r="V3" s="418"/>
      <c r="W3" s="418"/>
      <c r="X3" s="418"/>
      <c r="Y3" s="418"/>
      <c r="Z3" s="418"/>
      <c r="AA3" s="418"/>
      <c r="AB3" s="418"/>
      <c r="AC3" s="418"/>
      <c r="AD3" s="418"/>
      <c r="AE3" s="418"/>
      <c r="AF3" s="418"/>
      <c r="AG3" s="418"/>
      <c r="AH3" s="418"/>
      <c r="AI3" s="418"/>
      <c r="AJ3" s="418"/>
      <c r="AK3" s="418"/>
      <c r="AL3" s="418"/>
      <c r="AM3" s="418"/>
      <c r="AN3" s="418"/>
    </row>
    <row r="4" spans="1:40" ht="15.75" customHeight="1"/>
    <row r="5" spans="1:40" ht="15.75" customHeight="1">
      <c r="B5" s="382" t="s">
        <v>84</v>
      </c>
      <c r="C5" s="382"/>
      <c r="D5" s="382"/>
      <c r="E5" s="382"/>
      <c r="F5" s="382"/>
      <c r="G5" s="382"/>
      <c r="H5" s="382"/>
      <c r="I5" s="382"/>
      <c r="J5" s="382"/>
      <c r="K5" s="382"/>
      <c r="L5" s="382"/>
      <c r="M5" s="382"/>
      <c r="N5" s="382"/>
      <c r="O5" s="382"/>
      <c r="P5" s="382"/>
      <c r="Q5" s="382"/>
      <c r="R5" s="382"/>
      <c r="S5" s="382"/>
      <c r="T5" s="382"/>
      <c r="U5" s="382"/>
      <c r="V5" s="382"/>
      <c r="W5" s="382"/>
      <c r="X5" s="382"/>
      <c r="Y5" s="382"/>
      <c r="Z5" s="484" t="e">
        <f>AB11/AB10</f>
        <v>#DIV/0!</v>
      </c>
      <c r="AA5" s="484"/>
      <c r="AB5" s="484"/>
      <c r="AC5" s="484"/>
      <c r="AD5" s="484"/>
      <c r="AE5" s="484"/>
      <c r="AF5" s="484"/>
      <c r="AG5" s="484"/>
      <c r="AH5" s="484"/>
      <c r="AI5" s="484"/>
      <c r="AJ5" s="484"/>
      <c r="AK5" s="484"/>
      <c r="AL5" s="484"/>
      <c r="AM5" s="484"/>
    </row>
    <row r="6" spans="1:40" ht="15.75" customHeight="1"/>
    <row r="7" spans="1:40" ht="15.75" customHeight="1">
      <c r="B7" s="382" t="s">
        <v>82</v>
      </c>
      <c r="C7" s="382"/>
      <c r="D7" s="382"/>
      <c r="E7" s="382"/>
      <c r="F7" s="382"/>
      <c r="G7" s="382"/>
      <c r="H7" s="382"/>
      <c r="I7" s="382"/>
      <c r="J7" s="382"/>
      <c r="K7" s="382"/>
      <c r="L7" s="382"/>
      <c r="M7" s="382"/>
      <c r="N7" s="382"/>
      <c r="O7" s="382"/>
      <c r="P7" s="382"/>
      <c r="Q7" s="382"/>
      <c r="R7" s="382"/>
      <c r="S7" s="382"/>
      <c r="T7" s="382"/>
      <c r="U7" s="485">
        <f>申請内容入力シート!D49</f>
        <v>0</v>
      </c>
      <c r="V7" s="485"/>
      <c r="W7" s="485"/>
      <c r="X7" s="485"/>
      <c r="Y7" s="485"/>
      <c r="Z7" s="485"/>
      <c r="AA7" s="485"/>
      <c r="AB7" s="485"/>
      <c r="AC7" s="485"/>
      <c r="AD7" s="485"/>
      <c r="AE7" s="485"/>
      <c r="AF7" s="485"/>
      <c r="AG7" s="485"/>
      <c r="AH7" s="485"/>
      <c r="AI7" s="485"/>
      <c r="AJ7" s="485"/>
      <c r="AK7" s="485"/>
      <c r="AL7" s="358" t="s">
        <v>77</v>
      </c>
      <c r="AM7" s="358"/>
    </row>
    <row r="8" spans="1:40" ht="15.75" customHeight="1">
      <c r="B8" s="382" t="s">
        <v>83</v>
      </c>
      <c r="C8" s="382"/>
      <c r="D8" s="382"/>
      <c r="E8" s="382"/>
      <c r="F8" s="382"/>
      <c r="G8" s="382"/>
      <c r="H8" s="382"/>
      <c r="I8" s="382"/>
      <c r="J8" s="382"/>
      <c r="K8" s="382"/>
      <c r="L8" s="382"/>
      <c r="M8" s="382"/>
      <c r="N8" s="382"/>
      <c r="O8" s="382"/>
      <c r="P8" s="382"/>
      <c r="Q8" s="382"/>
      <c r="R8" s="382"/>
      <c r="S8" s="382"/>
      <c r="T8" s="382"/>
      <c r="U8" s="382"/>
      <c r="V8" s="382"/>
      <c r="W8" s="382"/>
      <c r="X8" s="382"/>
      <c r="Y8" s="382"/>
      <c r="Z8" s="382"/>
      <c r="AA8" s="382"/>
      <c r="AB8" s="382"/>
      <c r="AC8" s="382"/>
      <c r="AD8" s="382"/>
      <c r="AE8" s="382"/>
      <c r="AF8" s="382"/>
      <c r="AG8" s="382"/>
      <c r="AH8" s="382"/>
      <c r="AI8" s="382"/>
      <c r="AJ8" s="382"/>
      <c r="AK8" s="382"/>
      <c r="AL8" s="382"/>
      <c r="AM8" s="382"/>
    </row>
    <row r="9" spans="1:40" ht="15.75" customHeight="1"/>
    <row r="10" spans="1:40" ht="15.75" customHeight="1">
      <c r="B10" s="382" t="s">
        <v>85</v>
      </c>
      <c r="C10" s="382"/>
      <c r="D10" s="382"/>
      <c r="E10" s="382"/>
      <c r="F10" s="382"/>
      <c r="G10" s="382"/>
      <c r="H10" s="382"/>
      <c r="I10" s="382"/>
      <c r="J10" s="382"/>
      <c r="K10" s="382"/>
      <c r="L10" s="382"/>
      <c r="M10" s="382"/>
      <c r="N10" s="382"/>
      <c r="O10" s="382"/>
      <c r="P10" s="382"/>
      <c r="Q10" s="382"/>
      <c r="R10" s="382"/>
      <c r="S10" s="382"/>
      <c r="T10" s="382"/>
      <c r="U10" s="382"/>
      <c r="V10" s="382"/>
      <c r="W10" s="382"/>
      <c r="X10" s="382"/>
      <c r="Y10" s="382"/>
      <c r="Z10" s="382"/>
      <c r="AA10" s="382"/>
      <c r="AB10" s="487">
        <f>U7*1200</f>
        <v>0</v>
      </c>
      <c r="AC10" s="487"/>
      <c r="AD10" s="487"/>
      <c r="AE10" s="487"/>
      <c r="AF10" s="487"/>
      <c r="AG10" s="487"/>
      <c r="AH10" s="487"/>
      <c r="AI10" s="487"/>
      <c r="AJ10" s="487"/>
      <c r="AK10" s="487"/>
      <c r="AL10" s="25" t="s">
        <v>88</v>
      </c>
      <c r="AM10" s="25"/>
    </row>
    <row r="11" spans="1:40" ht="15.75" customHeight="1">
      <c r="B11" s="382" t="s">
        <v>86</v>
      </c>
      <c r="C11" s="382"/>
      <c r="D11" s="382"/>
      <c r="E11" s="382"/>
      <c r="F11" s="382"/>
      <c r="G11" s="382"/>
      <c r="H11" s="382"/>
      <c r="I11" s="382"/>
      <c r="J11" s="382"/>
      <c r="K11" s="382"/>
      <c r="L11" s="382"/>
      <c r="M11" s="382"/>
      <c r="N11" s="382"/>
      <c r="O11" s="382"/>
      <c r="P11" s="382"/>
      <c r="Q11" s="382"/>
      <c r="R11" s="382"/>
      <c r="S11" s="382"/>
      <c r="T11" s="382"/>
      <c r="U11" s="382"/>
      <c r="V11" s="382"/>
      <c r="W11" s="382"/>
      <c r="X11" s="382"/>
      <c r="Y11" s="382"/>
      <c r="Z11" s="382"/>
      <c r="AA11" s="382"/>
      <c r="AB11" s="487">
        <f>申請内容入力シート!D59</f>
        <v>0</v>
      </c>
      <c r="AC11" s="487"/>
      <c r="AD11" s="487"/>
      <c r="AE11" s="487"/>
      <c r="AF11" s="487"/>
      <c r="AG11" s="487"/>
      <c r="AH11" s="487"/>
      <c r="AI11" s="487"/>
      <c r="AJ11" s="487"/>
      <c r="AK11" s="487"/>
      <c r="AL11" s="25" t="s">
        <v>88</v>
      </c>
      <c r="AM11" s="26"/>
    </row>
    <row r="12" spans="1:40" ht="15.75" customHeight="1">
      <c r="B12" s="382" t="s">
        <v>87</v>
      </c>
      <c r="C12" s="382"/>
      <c r="D12" s="382"/>
      <c r="E12" s="382"/>
      <c r="F12" s="382"/>
      <c r="G12" s="382"/>
      <c r="H12" s="382"/>
      <c r="I12" s="382"/>
      <c r="J12" s="382"/>
      <c r="K12" s="382"/>
      <c r="L12" s="382"/>
      <c r="M12" s="382"/>
      <c r="N12" s="382"/>
      <c r="O12" s="382"/>
      <c r="P12" s="382"/>
      <c r="Q12" s="382"/>
      <c r="R12" s="382"/>
      <c r="S12" s="382"/>
      <c r="T12" s="382"/>
      <c r="U12" s="382"/>
      <c r="V12" s="382"/>
      <c r="W12" s="382"/>
      <c r="X12" s="382"/>
      <c r="Y12" s="382"/>
      <c r="Z12" s="382"/>
      <c r="AA12" s="382"/>
      <c r="AB12" s="488">
        <f>AB10-AB11</f>
        <v>0</v>
      </c>
      <c r="AC12" s="485"/>
      <c r="AD12" s="485"/>
      <c r="AE12" s="485"/>
      <c r="AF12" s="485"/>
      <c r="AG12" s="485"/>
      <c r="AH12" s="485"/>
      <c r="AI12" s="485"/>
      <c r="AJ12" s="485"/>
      <c r="AK12" s="485"/>
      <c r="AL12" s="25" t="s">
        <v>88</v>
      </c>
      <c r="AM12" s="26"/>
    </row>
    <row r="13" spans="1:40" ht="15.75" customHeight="1"/>
    <row r="14" spans="1:40" ht="15.75" customHeight="1">
      <c r="B14" s="486" t="s">
        <v>365</v>
      </c>
      <c r="C14" s="486"/>
      <c r="D14" s="486"/>
      <c r="E14" s="486"/>
      <c r="F14" s="486"/>
      <c r="G14" s="486"/>
      <c r="H14" s="486"/>
      <c r="I14" s="486"/>
      <c r="J14" s="486"/>
      <c r="K14" s="486"/>
      <c r="L14" s="486"/>
      <c r="M14" s="486"/>
      <c r="N14" s="486"/>
      <c r="O14" s="486"/>
      <c r="P14" s="486"/>
      <c r="Q14" s="486"/>
      <c r="R14" s="486"/>
      <c r="S14" s="486"/>
      <c r="T14" s="486"/>
      <c r="U14" s="486"/>
      <c r="V14" s="486"/>
      <c r="W14" s="486"/>
      <c r="X14" s="486"/>
      <c r="Y14" s="486"/>
      <c r="Z14" s="486"/>
      <c r="AA14" s="486"/>
      <c r="AB14" s="486"/>
      <c r="AC14" s="486"/>
      <c r="AD14" s="486"/>
      <c r="AE14" s="486"/>
      <c r="AF14" s="486"/>
      <c r="AG14" s="486"/>
      <c r="AH14" s="486"/>
      <c r="AI14" s="486"/>
      <c r="AJ14" s="486"/>
      <c r="AK14" s="486"/>
      <c r="AL14" s="486"/>
      <c r="AM14" s="486"/>
    </row>
    <row r="15" spans="1:40" ht="15.75" customHeight="1">
      <c r="B15" s="486"/>
      <c r="C15" s="486"/>
      <c r="D15" s="486"/>
      <c r="E15" s="486"/>
      <c r="F15" s="486"/>
      <c r="G15" s="486"/>
      <c r="H15" s="486"/>
      <c r="I15" s="486"/>
      <c r="J15" s="486"/>
      <c r="K15" s="486"/>
      <c r="L15" s="486"/>
      <c r="M15" s="486"/>
      <c r="N15" s="486"/>
      <c r="O15" s="486"/>
      <c r="P15" s="486"/>
      <c r="Q15" s="486"/>
      <c r="R15" s="486"/>
      <c r="S15" s="486"/>
      <c r="T15" s="486"/>
      <c r="U15" s="486"/>
      <c r="V15" s="486"/>
      <c r="W15" s="486"/>
      <c r="X15" s="486"/>
      <c r="Y15" s="486"/>
      <c r="Z15" s="486"/>
      <c r="AA15" s="486"/>
      <c r="AB15" s="486"/>
      <c r="AC15" s="486"/>
      <c r="AD15" s="486"/>
      <c r="AE15" s="486"/>
      <c r="AF15" s="486"/>
      <c r="AG15" s="486"/>
      <c r="AH15" s="486"/>
      <c r="AI15" s="486"/>
      <c r="AJ15" s="486"/>
      <c r="AK15" s="486"/>
      <c r="AL15" s="486"/>
      <c r="AM15" s="486"/>
    </row>
    <row r="16" spans="1:40" ht="15.75" customHeight="1">
      <c r="B16" s="486"/>
      <c r="C16" s="486"/>
      <c r="D16" s="486"/>
      <c r="E16" s="486"/>
      <c r="F16" s="486"/>
      <c r="G16" s="486"/>
      <c r="H16" s="486"/>
      <c r="I16" s="486"/>
      <c r="J16" s="486"/>
      <c r="K16" s="486"/>
      <c r="L16" s="486"/>
      <c r="M16" s="486"/>
      <c r="N16" s="486"/>
      <c r="O16" s="486"/>
      <c r="P16" s="486"/>
      <c r="Q16" s="486"/>
      <c r="R16" s="486"/>
      <c r="S16" s="486"/>
      <c r="T16" s="486"/>
      <c r="U16" s="486"/>
      <c r="V16" s="486"/>
      <c r="W16" s="486"/>
      <c r="X16" s="486"/>
      <c r="Y16" s="486"/>
      <c r="Z16" s="486"/>
      <c r="AA16" s="486"/>
      <c r="AB16" s="486"/>
      <c r="AC16" s="486"/>
      <c r="AD16" s="486"/>
      <c r="AE16" s="486"/>
      <c r="AF16" s="486"/>
      <c r="AG16" s="486"/>
      <c r="AH16" s="486"/>
      <c r="AI16" s="486"/>
      <c r="AJ16" s="486"/>
      <c r="AK16" s="486"/>
      <c r="AL16" s="486"/>
      <c r="AM16" s="486"/>
    </row>
    <row r="17" spans="2:39" ht="15.75" customHeight="1">
      <c r="B17" s="486"/>
      <c r="C17" s="486"/>
      <c r="D17" s="486"/>
      <c r="E17" s="486"/>
      <c r="F17" s="486"/>
      <c r="G17" s="486"/>
      <c r="H17" s="486"/>
      <c r="I17" s="486"/>
      <c r="J17" s="486"/>
      <c r="K17" s="486"/>
      <c r="L17" s="486"/>
      <c r="M17" s="486"/>
      <c r="N17" s="486"/>
      <c r="O17" s="486"/>
      <c r="P17" s="486"/>
      <c r="Q17" s="486"/>
      <c r="R17" s="486"/>
      <c r="S17" s="486"/>
      <c r="T17" s="486"/>
      <c r="U17" s="486"/>
      <c r="V17" s="486"/>
      <c r="W17" s="486"/>
      <c r="X17" s="486"/>
      <c r="Y17" s="486"/>
      <c r="Z17" s="486"/>
      <c r="AA17" s="486"/>
      <c r="AB17" s="486"/>
      <c r="AC17" s="486"/>
      <c r="AD17" s="486"/>
      <c r="AE17" s="486"/>
      <c r="AF17" s="486"/>
      <c r="AG17" s="486"/>
      <c r="AH17" s="486"/>
      <c r="AI17" s="486"/>
      <c r="AJ17" s="486"/>
      <c r="AK17" s="486"/>
      <c r="AL17" s="486"/>
      <c r="AM17" s="486"/>
    </row>
    <row r="18" spans="2:39" ht="15.75" customHeight="1">
      <c r="B18" s="486"/>
      <c r="C18" s="486"/>
      <c r="D18" s="486"/>
      <c r="E18" s="486"/>
      <c r="F18" s="486"/>
      <c r="G18" s="486"/>
      <c r="H18" s="486"/>
      <c r="I18" s="486"/>
      <c r="J18" s="486"/>
      <c r="K18" s="486"/>
      <c r="L18" s="486"/>
      <c r="M18" s="486"/>
      <c r="N18" s="486"/>
      <c r="O18" s="486"/>
      <c r="P18" s="486"/>
      <c r="Q18" s="486"/>
      <c r="R18" s="486"/>
      <c r="S18" s="486"/>
      <c r="T18" s="486"/>
      <c r="U18" s="486"/>
      <c r="V18" s="486"/>
      <c r="W18" s="486"/>
      <c r="X18" s="486"/>
      <c r="Y18" s="486"/>
      <c r="Z18" s="486"/>
      <c r="AA18" s="486"/>
      <c r="AB18" s="486"/>
      <c r="AC18" s="486"/>
      <c r="AD18" s="486"/>
      <c r="AE18" s="486"/>
      <c r="AF18" s="486"/>
      <c r="AG18" s="486"/>
      <c r="AH18" s="486"/>
      <c r="AI18" s="486"/>
      <c r="AJ18" s="486"/>
      <c r="AK18" s="486"/>
      <c r="AL18" s="486"/>
      <c r="AM18" s="486"/>
    </row>
    <row r="19" spans="2:39" ht="15.75" customHeight="1">
      <c r="B19" s="486"/>
      <c r="C19" s="486"/>
      <c r="D19" s="486"/>
      <c r="E19" s="486"/>
      <c r="F19" s="486"/>
      <c r="G19" s="486"/>
      <c r="H19" s="486"/>
      <c r="I19" s="486"/>
      <c r="J19" s="486"/>
      <c r="K19" s="486"/>
      <c r="L19" s="486"/>
      <c r="M19" s="486"/>
      <c r="N19" s="486"/>
      <c r="O19" s="486"/>
      <c r="P19" s="486"/>
      <c r="Q19" s="486"/>
      <c r="R19" s="486"/>
      <c r="S19" s="486"/>
      <c r="T19" s="486"/>
      <c r="U19" s="486"/>
      <c r="V19" s="486"/>
      <c r="W19" s="486"/>
      <c r="X19" s="486"/>
      <c r="Y19" s="486"/>
      <c r="Z19" s="486"/>
      <c r="AA19" s="486"/>
      <c r="AB19" s="486"/>
      <c r="AC19" s="486"/>
      <c r="AD19" s="486"/>
      <c r="AE19" s="486"/>
      <c r="AF19" s="486"/>
      <c r="AG19" s="486"/>
      <c r="AH19" s="486"/>
      <c r="AI19" s="486"/>
      <c r="AJ19" s="486"/>
      <c r="AK19" s="486"/>
      <c r="AL19" s="486"/>
      <c r="AM19" s="486"/>
    </row>
    <row r="20" spans="2:39" ht="15.75" customHeight="1">
      <c r="B20" s="20"/>
      <c r="C20" s="20"/>
      <c r="D20" s="20"/>
      <c r="E20" s="20"/>
      <c r="F20" s="20"/>
      <c r="G20" s="2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row>
    <row r="21" spans="2:39" ht="15.75" customHeight="1">
      <c r="B21" s="486" t="s">
        <v>355</v>
      </c>
      <c r="C21" s="486"/>
      <c r="D21" s="486"/>
      <c r="E21" s="486"/>
      <c r="F21" s="486"/>
      <c r="G21" s="486"/>
      <c r="H21" s="486"/>
      <c r="I21" s="486"/>
      <c r="J21" s="486"/>
      <c r="K21" s="486"/>
      <c r="L21" s="486"/>
      <c r="M21" s="486"/>
      <c r="N21" s="486"/>
      <c r="O21" s="486"/>
      <c r="P21" s="486"/>
      <c r="Q21" s="486"/>
      <c r="R21" s="486"/>
      <c r="S21" s="486"/>
      <c r="T21" s="486"/>
      <c r="U21" s="486"/>
      <c r="V21" s="486"/>
      <c r="W21" s="486"/>
      <c r="X21" s="486"/>
      <c r="Y21" s="486"/>
      <c r="Z21" s="486"/>
      <c r="AA21" s="486"/>
      <c r="AB21" s="486"/>
      <c r="AC21" s="486"/>
      <c r="AD21" s="486"/>
      <c r="AE21" s="486"/>
      <c r="AF21" s="486"/>
      <c r="AG21" s="486"/>
      <c r="AH21" s="486"/>
      <c r="AI21" s="486"/>
      <c r="AJ21" s="486"/>
      <c r="AK21" s="486"/>
      <c r="AL21" s="486"/>
      <c r="AM21" s="486"/>
    </row>
    <row r="22" spans="2:39" ht="15.75" customHeight="1">
      <c r="B22" s="486"/>
      <c r="C22" s="486"/>
      <c r="D22" s="486"/>
      <c r="E22" s="486"/>
      <c r="F22" s="486"/>
      <c r="G22" s="486"/>
      <c r="H22" s="486"/>
      <c r="I22" s="486"/>
      <c r="J22" s="486"/>
      <c r="K22" s="486"/>
      <c r="L22" s="486"/>
      <c r="M22" s="486"/>
      <c r="N22" s="486"/>
      <c r="O22" s="486"/>
      <c r="P22" s="486"/>
      <c r="Q22" s="486"/>
      <c r="R22" s="486"/>
      <c r="S22" s="486"/>
      <c r="T22" s="486"/>
      <c r="U22" s="486"/>
      <c r="V22" s="486"/>
      <c r="W22" s="486"/>
      <c r="X22" s="486"/>
      <c r="Y22" s="486"/>
      <c r="Z22" s="486"/>
      <c r="AA22" s="486"/>
      <c r="AB22" s="486"/>
      <c r="AC22" s="486"/>
      <c r="AD22" s="486"/>
      <c r="AE22" s="486"/>
      <c r="AF22" s="486"/>
      <c r="AG22" s="486"/>
      <c r="AH22" s="486"/>
      <c r="AI22" s="486"/>
      <c r="AJ22" s="486"/>
      <c r="AK22" s="486"/>
      <c r="AL22" s="486"/>
      <c r="AM22" s="486"/>
    </row>
    <row r="23" spans="2:39" ht="15.75" customHeight="1">
      <c r="B23" s="486"/>
      <c r="C23" s="486"/>
      <c r="D23" s="486"/>
      <c r="E23" s="486"/>
      <c r="F23" s="486"/>
      <c r="G23" s="486"/>
      <c r="H23" s="486"/>
      <c r="I23" s="486"/>
      <c r="J23" s="486"/>
      <c r="K23" s="486"/>
      <c r="L23" s="486"/>
      <c r="M23" s="486"/>
      <c r="N23" s="486"/>
      <c r="O23" s="486"/>
      <c r="P23" s="486"/>
      <c r="Q23" s="486"/>
      <c r="R23" s="486"/>
      <c r="S23" s="486"/>
      <c r="T23" s="486"/>
      <c r="U23" s="486"/>
      <c r="V23" s="486"/>
      <c r="W23" s="486"/>
      <c r="X23" s="486"/>
      <c r="Y23" s="486"/>
      <c r="Z23" s="486"/>
      <c r="AA23" s="486"/>
      <c r="AB23" s="486"/>
      <c r="AC23" s="486"/>
      <c r="AD23" s="486"/>
      <c r="AE23" s="486"/>
      <c r="AF23" s="486"/>
      <c r="AG23" s="486"/>
      <c r="AH23" s="486"/>
      <c r="AI23" s="486"/>
      <c r="AJ23" s="486"/>
      <c r="AK23" s="486"/>
      <c r="AL23" s="486"/>
      <c r="AM23" s="486"/>
    </row>
    <row r="24" spans="2:39" ht="15.75" customHeight="1">
      <c r="B24" s="486"/>
      <c r="C24" s="486"/>
      <c r="D24" s="486"/>
      <c r="E24" s="486"/>
      <c r="F24" s="486"/>
      <c r="G24" s="486"/>
      <c r="H24" s="486"/>
      <c r="I24" s="486"/>
      <c r="J24" s="486"/>
      <c r="K24" s="486"/>
      <c r="L24" s="486"/>
      <c r="M24" s="486"/>
      <c r="N24" s="486"/>
      <c r="O24" s="486"/>
      <c r="P24" s="486"/>
      <c r="Q24" s="486"/>
      <c r="R24" s="486"/>
      <c r="S24" s="486"/>
      <c r="T24" s="486"/>
      <c r="U24" s="486"/>
      <c r="V24" s="486"/>
      <c r="W24" s="486"/>
      <c r="X24" s="486"/>
      <c r="Y24" s="486"/>
      <c r="Z24" s="486"/>
      <c r="AA24" s="486"/>
      <c r="AB24" s="486"/>
      <c r="AC24" s="486"/>
      <c r="AD24" s="486"/>
      <c r="AE24" s="486"/>
      <c r="AF24" s="486"/>
      <c r="AG24" s="486"/>
      <c r="AH24" s="486"/>
      <c r="AI24" s="486"/>
      <c r="AJ24" s="486"/>
      <c r="AK24" s="486"/>
      <c r="AL24" s="486"/>
      <c r="AM24" s="486"/>
    </row>
    <row r="25" spans="2:39" ht="15.75" customHeight="1">
      <c r="B25" s="486"/>
      <c r="C25" s="486"/>
      <c r="D25" s="486"/>
      <c r="E25" s="486"/>
      <c r="F25" s="486"/>
      <c r="G25" s="486"/>
      <c r="H25" s="486"/>
      <c r="I25" s="486"/>
      <c r="J25" s="486"/>
      <c r="K25" s="486"/>
      <c r="L25" s="486"/>
      <c r="M25" s="486"/>
      <c r="N25" s="486"/>
      <c r="O25" s="486"/>
      <c r="P25" s="486"/>
      <c r="Q25" s="486"/>
      <c r="R25" s="486"/>
      <c r="S25" s="486"/>
      <c r="T25" s="486"/>
      <c r="U25" s="486"/>
      <c r="V25" s="486"/>
      <c r="W25" s="486"/>
      <c r="X25" s="486"/>
      <c r="Y25" s="486"/>
      <c r="Z25" s="486"/>
      <c r="AA25" s="486"/>
      <c r="AB25" s="486"/>
      <c r="AC25" s="486"/>
      <c r="AD25" s="486"/>
      <c r="AE25" s="486"/>
      <c r="AF25" s="486"/>
      <c r="AG25" s="486"/>
      <c r="AH25" s="486"/>
      <c r="AI25" s="486"/>
      <c r="AJ25" s="486"/>
      <c r="AK25" s="486"/>
      <c r="AL25" s="486"/>
      <c r="AM25" s="486"/>
    </row>
    <row r="26" spans="2:39" ht="15.75" customHeight="1">
      <c r="B26" s="486"/>
      <c r="C26" s="486"/>
      <c r="D26" s="486"/>
      <c r="E26" s="486"/>
      <c r="F26" s="486"/>
      <c r="G26" s="486"/>
      <c r="H26" s="486"/>
      <c r="I26" s="486"/>
      <c r="J26" s="486"/>
      <c r="K26" s="486"/>
      <c r="L26" s="486"/>
      <c r="M26" s="486"/>
      <c r="N26" s="486"/>
      <c r="O26" s="486"/>
      <c r="P26" s="486"/>
      <c r="Q26" s="486"/>
      <c r="R26" s="486"/>
      <c r="S26" s="486"/>
      <c r="T26" s="486"/>
      <c r="U26" s="486"/>
      <c r="V26" s="486"/>
      <c r="W26" s="486"/>
      <c r="X26" s="486"/>
      <c r="Y26" s="486"/>
      <c r="Z26" s="486"/>
      <c r="AA26" s="486"/>
      <c r="AB26" s="486"/>
      <c r="AC26" s="486"/>
      <c r="AD26" s="486"/>
      <c r="AE26" s="486"/>
      <c r="AF26" s="486"/>
      <c r="AG26" s="486"/>
      <c r="AH26" s="486"/>
      <c r="AI26" s="486"/>
      <c r="AJ26" s="486"/>
      <c r="AK26" s="486"/>
      <c r="AL26" s="486"/>
      <c r="AM26" s="486"/>
    </row>
    <row r="27" spans="2:39" ht="15.75" customHeight="1">
      <c r="B27" s="486"/>
      <c r="C27" s="486"/>
      <c r="D27" s="486"/>
      <c r="E27" s="486"/>
      <c r="F27" s="486"/>
      <c r="G27" s="486"/>
      <c r="H27" s="486"/>
      <c r="I27" s="486"/>
      <c r="J27" s="486"/>
      <c r="K27" s="486"/>
      <c r="L27" s="486"/>
      <c r="M27" s="486"/>
      <c r="N27" s="486"/>
      <c r="O27" s="486"/>
      <c r="P27" s="486"/>
      <c r="Q27" s="486"/>
      <c r="R27" s="486"/>
      <c r="S27" s="486"/>
      <c r="T27" s="486"/>
      <c r="U27" s="486"/>
      <c r="V27" s="486"/>
      <c r="W27" s="486"/>
      <c r="X27" s="486"/>
      <c r="Y27" s="486"/>
      <c r="Z27" s="486"/>
      <c r="AA27" s="486"/>
      <c r="AB27" s="486"/>
      <c r="AC27" s="486"/>
      <c r="AD27" s="486"/>
      <c r="AE27" s="486"/>
      <c r="AF27" s="486"/>
      <c r="AG27" s="486"/>
      <c r="AH27" s="486"/>
      <c r="AI27" s="486"/>
      <c r="AJ27" s="486"/>
      <c r="AK27" s="486"/>
      <c r="AL27" s="486"/>
      <c r="AM27" s="486"/>
    </row>
    <row r="28" spans="2:39" ht="15.75" customHeight="1">
      <c r="B28" s="486"/>
      <c r="C28" s="486"/>
      <c r="D28" s="486"/>
      <c r="E28" s="486"/>
      <c r="F28" s="486"/>
      <c r="G28" s="486"/>
      <c r="H28" s="486"/>
      <c r="I28" s="486"/>
      <c r="J28" s="486"/>
      <c r="K28" s="486"/>
      <c r="L28" s="486"/>
      <c r="M28" s="486"/>
      <c r="N28" s="486"/>
      <c r="O28" s="486"/>
      <c r="P28" s="486"/>
      <c r="Q28" s="486"/>
      <c r="R28" s="486"/>
      <c r="S28" s="486"/>
      <c r="T28" s="486"/>
      <c r="U28" s="486"/>
      <c r="V28" s="486"/>
      <c r="W28" s="486"/>
      <c r="X28" s="486"/>
      <c r="Y28" s="486"/>
      <c r="Z28" s="486"/>
      <c r="AA28" s="486"/>
      <c r="AB28" s="486"/>
      <c r="AC28" s="486"/>
      <c r="AD28" s="486"/>
      <c r="AE28" s="486"/>
      <c r="AF28" s="486"/>
      <c r="AG28" s="486"/>
      <c r="AH28" s="486"/>
      <c r="AI28" s="486"/>
      <c r="AJ28" s="486"/>
      <c r="AK28" s="486"/>
      <c r="AL28" s="486"/>
      <c r="AM28" s="486"/>
    </row>
    <row r="29" spans="2:39" ht="15.75" customHeight="1">
      <c r="B29" s="24"/>
      <c r="C29" s="24"/>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row>
    <row r="30" spans="2:39" ht="15.75" customHeight="1">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row>
    <row r="31" spans="2:39" ht="15.75" customHeight="1">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row>
    <row r="32" spans="2:39" ht="15.75" customHeight="1">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row>
    <row r="33" spans="2:39" ht="15.75" customHeight="1">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row>
    <row r="34" spans="2:39" ht="15.75" customHeight="1">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row>
    <row r="35" spans="2:39" ht="15.75" customHeight="1">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row>
    <row r="36" spans="2:39" ht="15.75" customHeight="1">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row>
    <row r="37" spans="2:39" ht="15.75" customHeight="1">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row>
    <row r="38" spans="2:39" ht="15.75" customHeight="1">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row>
    <row r="39" spans="2:39" ht="15.75" customHeight="1">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row>
    <row r="40" spans="2:39" ht="15.75" customHeight="1">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row>
    <row r="41" spans="2:39" ht="15.75" customHeight="1">
      <c r="B41" s="2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row>
    <row r="42" spans="2:39" ht="15.75" customHeight="1">
      <c r="B42" s="2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row>
    <row r="43" spans="2:39" ht="15.75" customHeight="1">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row>
    <row r="44" spans="2:39" ht="15.75" customHeight="1">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row>
    <row r="45" spans="2:39" ht="15.75" customHeight="1">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row>
    <row r="46" spans="2:39" ht="15.75" customHeight="1">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row>
    <row r="47" spans="2:39" ht="15.75" customHeight="1">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row>
    <row r="48" spans="2:39" ht="15.75" customHeight="1">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row>
    <row r="49" spans="2:39" ht="15.75" customHeight="1">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row>
    <row r="50" spans="2:39" ht="15.75" customHeight="1">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row>
    <row r="51" spans="2:39" ht="15.75" customHeight="1">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row>
    <row r="52" spans="2:39" ht="15.75" customHeight="1">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row>
    <row r="53" spans="2:39" ht="15.75" customHeight="1">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row>
    <row r="54" spans="2:39" ht="15.75" customHeight="1">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row>
    <row r="55" spans="2:39" ht="15.75" customHeight="1">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row>
    <row r="56" spans="2:39" ht="15.75" customHeight="1">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row>
    <row r="57" spans="2:39" ht="15.75" customHeight="1">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row>
    <row r="58" spans="2:39" ht="15.75" customHeight="1">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row>
    <row r="59" spans="2:39" ht="15.75" customHeight="1">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row>
    <row r="60" spans="2:39" ht="15.75" customHeight="1">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row>
    <row r="61" spans="2:39" ht="15.75" customHeight="1">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row>
    <row r="62" spans="2:39" ht="15.75" customHeight="1">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row>
    <row r="63" spans="2:39" ht="15.75" customHeight="1">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row>
    <row r="64" spans="2:39" ht="15.75" customHeight="1">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row>
    <row r="65" spans="2:39" ht="15.75" customHeight="1">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row>
    <row r="66" spans="2:39" ht="15.75" customHeight="1">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row>
    <row r="67" spans="2:39" ht="15.75" customHeight="1">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row>
    <row r="68" spans="2:39" ht="15.75" customHeight="1">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row>
    <row r="69" spans="2:39" ht="15.75" customHeight="1">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row>
    <row r="70" spans="2:39" ht="15.75" customHeight="1">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row>
    <row r="71" spans="2:39" ht="15.75" customHeight="1">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row>
    <row r="72" spans="2:39" ht="15.75" customHeight="1">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row>
    <row r="73" spans="2:39" ht="15.75" customHeight="1">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row>
    <row r="74" spans="2:39" ht="15.75" customHeight="1">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row>
    <row r="75" spans="2:39" ht="15.75" customHeight="1">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row>
    <row r="76" spans="2:39" ht="15.75" customHeight="1">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row>
    <row r="77" spans="2:39" ht="15.75" customHeight="1">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row>
    <row r="78" spans="2:39" ht="15.75" customHeight="1">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row>
    <row r="79" spans="2:39" ht="15.75" customHeight="1">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row>
    <row r="80" spans="2:39" ht="15.75" customHeight="1">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row>
    <row r="81" spans="2:39" ht="15.75" customHeight="1">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row>
    <row r="82" spans="2:39" ht="15.75" customHeight="1">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row>
    <row r="83" spans="2:39" ht="15.75" customHeight="1">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row>
    <row r="84" spans="2:39" ht="15.75" customHeight="1">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row>
    <row r="85" spans="2:39" ht="15.75" customHeight="1">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row>
    <row r="86" spans="2:39" ht="15.75" customHeight="1">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row>
    <row r="87" spans="2:39" ht="15.75" customHeight="1">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row>
    <row r="88" spans="2:39" ht="15.75" customHeight="1">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row>
    <row r="89" spans="2:39" ht="15.75" customHeight="1">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row>
    <row r="90" spans="2:39" ht="15.75" customHeight="1">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row>
    <row r="91" spans="2:39" ht="15.75" customHeight="1">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row>
    <row r="92" spans="2:39" ht="15.75" customHeight="1">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row>
    <row r="93" spans="2:39" ht="15.75" customHeight="1">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row>
    <row r="94" spans="2:39" ht="15.75" customHeight="1">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row>
    <row r="95" spans="2:39">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row>
  </sheetData>
  <mergeCells count="16">
    <mergeCell ref="B10:AA10"/>
    <mergeCell ref="U8:AM8"/>
    <mergeCell ref="U7:AK7"/>
    <mergeCell ref="B14:AM19"/>
    <mergeCell ref="B21:AM28"/>
    <mergeCell ref="AL7:AM7"/>
    <mergeCell ref="AB10:AK10"/>
    <mergeCell ref="AB11:AK11"/>
    <mergeCell ref="AB12:AK12"/>
    <mergeCell ref="B11:AA11"/>
    <mergeCell ref="B12:AA12"/>
    <mergeCell ref="A3:AN3"/>
    <mergeCell ref="B5:Y5"/>
    <mergeCell ref="Z5:AM5"/>
    <mergeCell ref="B7:T7"/>
    <mergeCell ref="B8:T8"/>
  </mergeCells>
  <phoneticPr fontId="1"/>
  <printOptions horizontalCentered="1" verticalCentered="1"/>
  <pageMargins left="0.98425196850393704" right="0.98425196850393704" top="0.98425196850393704" bottom="0.98425196850393704" header="0" footer="0"/>
  <pageSetup paperSize="9" scale="98"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A3A6EB-B655-4F1D-BB64-FCECD34AF92A}">
  <sheetPr codeName="Sheet13">
    <tabColor rgb="FFFFFF00"/>
  </sheetPr>
  <dimension ref="A1:AM144"/>
  <sheetViews>
    <sheetView view="pageBreakPreview" zoomScale="85" zoomScaleNormal="100" zoomScaleSheetLayoutView="85" workbookViewId="0">
      <selection activeCell="AW10" sqref="AW10"/>
    </sheetView>
  </sheetViews>
  <sheetFormatPr defaultColWidth="8.75" defaultRowHeight="14.25"/>
  <cols>
    <col min="1" max="40" width="1.875" style="1" customWidth="1"/>
    <col min="41" max="47" width="2" style="1" customWidth="1"/>
    <col min="48" max="16384" width="8.75" style="1"/>
  </cols>
  <sheetData>
    <row r="1" spans="1:39">
      <c r="A1" s="1" t="s">
        <v>362</v>
      </c>
    </row>
    <row r="3" spans="1:39" ht="18.75" customHeight="1">
      <c r="B3" s="418" t="s">
        <v>302</v>
      </c>
      <c r="C3" s="418"/>
      <c r="D3" s="418"/>
      <c r="E3" s="418"/>
      <c r="F3" s="418"/>
      <c r="G3" s="418"/>
      <c r="H3" s="418"/>
      <c r="I3" s="418"/>
      <c r="J3" s="418"/>
      <c r="K3" s="418"/>
      <c r="L3" s="418"/>
      <c r="M3" s="418"/>
      <c r="N3" s="418"/>
      <c r="O3" s="418"/>
      <c r="P3" s="418"/>
      <c r="Q3" s="418"/>
      <c r="R3" s="418"/>
      <c r="S3" s="418"/>
      <c r="T3" s="418"/>
      <c r="U3" s="418"/>
      <c r="V3" s="418"/>
      <c r="W3" s="418"/>
      <c r="X3" s="418"/>
      <c r="Y3" s="418"/>
      <c r="Z3" s="418"/>
      <c r="AA3" s="418"/>
      <c r="AB3" s="418"/>
      <c r="AC3" s="418"/>
      <c r="AD3" s="418"/>
      <c r="AE3" s="418"/>
      <c r="AF3" s="418"/>
      <c r="AG3" s="418"/>
      <c r="AH3" s="418"/>
      <c r="AI3" s="418"/>
      <c r="AJ3" s="418"/>
      <c r="AK3" s="418"/>
      <c r="AL3" s="418"/>
      <c r="AM3" s="418"/>
    </row>
    <row r="5" spans="1:39" ht="14.45" customHeight="1">
      <c r="B5" s="417" t="s">
        <v>301</v>
      </c>
      <c r="C5" s="417"/>
      <c r="D5" s="417"/>
      <c r="E5" s="417"/>
      <c r="F5" s="417"/>
      <c r="G5" s="417"/>
      <c r="H5" s="417"/>
      <c r="I5" s="417"/>
      <c r="J5" s="417"/>
      <c r="K5" s="417"/>
      <c r="L5" s="417"/>
      <c r="M5" s="417"/>
      <c r="N5" s="417"/>
      <c r="O5" s="417"/>
      <c r="P5" s="417"/>
      <c r="Q5" s="417"/>
      <c r="R5" s="417"/>
      <c r="S5" s="417"/>
      <c r="T5" s="417"/>
      <c r="U5" s="417"/>
      <c r="V5" s="417"/>
      <c r="W5" s="417"/>
      <c r="X5" s="417"/>
      <c r="Y5" s="417"/>
      <c r="Z5" s="417"/>
      <c r="AA5" s="417"/>
      <c r="AB5" s="417"/>
      <c r="AC5" s="417"/>
      <c r="AD5" s="417"/>
      <c r="AE5" s="417"/>
      <c r="AF5" s="417"/>
      <c r="AG5" s="417"/>
      <c r="AH5" s="417"/>
      <c r="AI5" s="417"/>
      <c r="AJ5" s="417"/>
      <c r="AK5" s="417"/>
      <c r="AL5" s="417"/>
      <c r="AM5" s="417"/>
    </row>
    <row r="6" spans="1:39">
      <c r="B6" s="417"/>
      <c r="C6" s="417"/>
      <c r="D6" s="417"/>
      <c r="E6" s="417"/>
      <c r="F6" s="417"/>
      <c r="G6" s="417"/>
      <c r="H6" s="417"/>
      <c r="I6" s="417"/>
      <c r="J6" s="417"/>
      <c r="K6" s="417"/>
      <c r="L6" s="417"/>
      <c r="M6" s="417"/>
      <c r="N6" s="417"/>
      <c r="O6" s="417"/>
      <c r="P6" s="417"/>
      <c r="Q6" s="417"/>
      <c r="R6" s="417"/>
      <c r="S6" s="417"/>
      <c r="T6" s="417"/>
      <c r="U6" s="417"/>
      <c r="V6" s="417"/>
      <c r="W6" s="417"/>
      <c r="X6" s="417"/>
      <c r="Y6" s="417"/>
      <c r="Z6" s="417"/>
      <c r="AA6" s="417"/>
      <c r="AB6" s="417"/>
      <c r="AC6" s="417"/>
      <c r="AD6" s="417"/>
      <c r="AE6" s="417"/>
      <c r="AF6" s="417"/>
      <c r="AG6" s="417"/>
      <c r="AH6" s="417"/>
      <c r="AI6" s="417"/>
      <c r="AJ6" s="417"/>
      <c r="AK6" s="417"/>
      <c r="AL6" s="417"/>
      <c r="AM6" s="417"/>
    </row>
    <row r="7" spans="1:39">
      <c r="B7" s="417"/>
      <c r="C7" s="417"/>
      <c r="D7" s="417"/>
      <c r="E7" s="417"/>
      <c r="F7" s="417"/>
      <c r="G7" s="417"/>
      <c r="H7" s="417"/>
      <c r="I7" s="417"/>
      <c r="J7" s="417"/>
      <c r="K7" s="417"/>
      <c r="L7" s="417"/>
      <c r="M7" s="417"/>
      <c r="N7" s="417"/>
      <c r="O7" s="417"/>
      <c r="P7" s="417"/>
      <c r="Q7" s="417"/>
      <c r="R7" s="417"/>
      <c r="S7" s="417"/>
      <c r="T7" s="417"/>
      <c r="U7" s="417"/>
      <c r="V7" s="417"/>
      <c r="W7" s="417"/>
      <c r="X7" s="417"/>
      <c r="Y7" s="417"/>
      <c r="Z7" s="417"/>
      <c r="AA7" s="417"/>
      <c r="AB7" s="417"/>
      <c r="AC7" s="417"/>
      <c r="AD7" s="417"/>
      <c r="AE7" s="417"/>
      <c r="AF7" s="417"/>
      <c r="AG7" s="417"/>
      <c r="AH7" s="417"/>
      <c r="AI7" s="417"/>
      <c r="AJ7" s="417"/>
      <c r="AK7" s="417"/>
      <c r="AL7" s="417"/>
      <c r="AM7" s="417"/>
    </row>
    <row r="8" spans="1:39">
      <c r="B8" s="417"/>
      <c r="C8" s="417"/>
      <c r="D8" s="417"/>
      <c r="E8" s="417"/>
      <c r="F8" s="417"/>
      <c r="G8" s="417"/>
      <c r="H8" s="417"/>
      <c r="I8" s="417"/>
      <c r="J8" s="417"/>
      <c r="K8" s="417"/>
      <c r="L8" s="417"/>
      <c r="M8" s="417"/>
      <c r="N8" s="417"/>
      <c r="O8" s="417"/>
      <c r="P8" s="417"/>
      <c r="Q8" s="417"/>
      <c r="R8" s="417"/>
      <c r="S8" s="417"/>
      <c r="T8" s="417"/>
      <c r="U8" s="417"/>
      <c r="V8" s="417"/>
      <c r="W8" s="417"/>
      <c r="X8" s="417"/>
      <c r="Y8" s="417"/>
      <c r="Z8" s="417"/>
      <c r="AA8" s="417"/>
      <c r="AB8" s="417"/>
      <c r="AC8" s="417"/>
      <c r="AD8" s="417"/>
      <c r="AE8" s="417"/>
      <c r="AF8" s="417"/>
      <c r="AG8" s="417"/>
      <c r="AH8" s="417"/>
      <c r="AI8" s="417"/>
      <c r="AJ8" s="417"/>
      <c r="AK8" s="417"/>
      <c r="AL8" s="417"/>
      <c r="AM8" s="417"/>
    </row>
    <row r="9" spans="1:39">
      <c r="B9" s="417"/>
      <c r="C9" s="417"/>
      <c r="D9" s="417"/>
      <c r="E9" s="417"/>
      <c r="F9" s="417"/>
      <c r="G9" s="417"/>
      <c r="H9" s="417"/>
      <c r="I9" s="417"/>
      <c r="J9" s="417"/>
      <c r="K9" s="417"/>
      <c r="L9" s="417"/>
      <c r="M9" s="417"/>
      <c r="N9" s="417"/>
      <c r="O9" s="417"/>
      <c r="P9" s="417"/>
      <c r="Q9" s="417"/>
      <c r="R9" s="417"/>
      <c r="S9" s="417"/>
      <c r="T9" s="417"/>
      <c r="U9" s="417"/>
      <c r="V9" s="417"/>
      <c r="W9" s="417"/>
      <c r="X9" s="417"/>
      <c r="Y9" s="417"/>
      <c r="Z9" s="417"/>
      <c r="AA9" s="417"/>
      <c r="AB9" s="417"/>
      <c r="AC9" s="417"/>
      <c r="AD9" s="417"/>
      <c r="AE9" s="417"/>
      <c r="AF9" s="417"/>
      <c r="AG9" s="417"/>
      <c r="AH9" s="417"/>
      <c r="AI9" s="417"/>
      <c r="AJ9" s="417"/>
      <c r="AK9" s="417"/>
      <c r="AL9" s="417"/>
      <c r="AM9" s="417"/>
    </row>
    <row r="10" spans="1:39">
      <c r="B10" s="417"/>
      <c r="C10" s="417"/>
      <c r="D10" s="417"/>
      <c r="E10" s="417"/>
      <c r="F10" s="417"/>
      <c r="G10" s="417"/>
      <c r="H10" s="417"/>
      <c r="I10" s="417"/>
      <c r="J10" s="417"/>
      <c r="K10" s="417"/>
      <c r="L10" s="417"/>
      <c r="M10" s="417"/>
      <c r="N10" s="417"/>
      <c r="O10" s="417"/>
      <c r="P10" s="417"/>
      <c r="Q10" s="417"/>
      <c r="R10" s="417"/>
      <c r="S10" s="417"/>
      <c r="T10" s="417"/>
      <c r="U10" s="417"/>
      <c r="V10" s="417"/>
      <c r="W10" s="417"/>
      <c r="X10" s="417"/>
      <c r="Y10" s="417"/>
      <c r="Z10" s="417"/>
      <c r="AA10" s="417"/>
      <c r="AB10" s="417"/>
      <c r="AC10" s="417"/>
      <c r="AD10" s="417"/>
      <c r="AE10" s="417"/>
      <c r="AF10" s="417"/>
      <c r="AG10" s="417"/>
      <c r="AH10" s="417"/>
      <c r="AI10" s="417"/>
      <c r="AJ10" s="417"/>
      <c r="AK10" s="417"/>
      <c r="AL10" s="417"/>
      <c r="AM10" s="417"/>
    </row>
    <row r="11" spans="1:39">
      <c r="B11" s="417"/>
      <c r="C11" s="417"/>
      <c r="D11" s="417"/>
      <c r="E11" s="417"/>
      <c r="F11" s="417"/>
      <c r="G11" s="417"/>
      <c r="H11" s="417"/>
      <c r="I11" s="417"/>
      <c r="J11" s="417"/>
      <c r="K11" s="417"/>
      <c r="L11" s="417"/>
      <c r="M11" s="417"/>
      <c r="N11" s="417"/>
      <c r="O11" s="417"/>
      <c r="P11" s="417"/>
      <c r="Q11" s="417"/>
      <c r="R11" s="417"/>
      <c r="S11" s="417"/>
      <c r="T11" s="417"/>
      <c r="U11" s="417"/>
      <c r="V11" s="417"/>
      <c r="W11" s="417"/>
      <c r="X11" s="417"/>
      <c r="Y11" s="417"/>
      <c r="Z11" s="417"/>
      <c r="AA11" s="417"/>
      <c r="AB11" s="417"/>
      <c r="AC11" s="417"/>
      <c r="AD11" s="417"/>
      <c r="AE11" s="417"/>
      <c r="AF11" s="417"/>
      <c r="AG11" s="417"/>
      <c r="AH11" s="417"/>
      <c r="AI11" s="417"/>
      <c r="AJ11" s="417"/>
      <c r="AK11" s="417"/>
      <c r="AL11" s="417"/>
      <c r="AM11" s="417"/>
    </row>
    <row r="12" spans="1:39">
      <c r="B12" s="417"/>
      <c r="C12" s="417"/>
      <c r="D12" s="417"/>
      <c r="E12" s="417"/>
      <c r="F12" s="417"/>
      <c r="G12" s="417"/>
      <c r="H12" s="417"/>
      <c r="I12" s="417"/>
      <c r="J12" s="417"/>
      <c r="K12" s="417"/>
      <c r="L12" s="417"/>
      <c r="M12" s="417"/>
      <c r="N12" s="417"/>
      <c r="O12" s="417"/>
      <c r="P12" s="417"/>
      <c r="Q12" s="417"/>
      <c r="R12" s="417"/>
      <c r="S12" s="417"/>
      <c r="T12" s="417"/>
      <c r="U12" s="417"/>
      <c r="V12" s="417"/>
      <c r="W12" s="417"/>
      <c r="X12" s="417"/>
      <c r="Y12" s="417"/>
      <c r="Z12" s="417"/>
      <c r="AA12" s="417"/>
      <c r="AB12" s="417"/>
      <c r="AC12" s="417"/>
      <c r="AD12" s="417"/>
      <c r="AE12" s="417"/>
      <c r="AF12" s="417"/>
      <c r="AG12" s="417"/>
      <c r="AH12" s="417"/>
      <c r="AI12" s="417"/>
      <c r="AJ12" s="417"/>
      <c r="AK12" s="417"/>
      <c r="AL12" s="417"/>
      <c r="AM12" s="417"/>
    </row>
    <row r="13" spans="1:39">
      <c r="B13" s="417"/>
      <c r="C13" s="417"/>
      <c r="D13" s="417"/>
      <c r="E13" s="417"/>
      <c r="F13" s="417"/>
      <c r="G13" s="417"/>
      <c r="H13" s="417"/>
      <c r="I13" s="417"/>
      <c r="J13" s="417"/>
      <c r="K13" s="417"/>
      <c r="L13" s="417"/>
      <c r="M13" s="417"/>
      <c r="N13" s="417"/>
      <c r="O13" s="417"/>
      <c r="P13" s="417"/>
      <c r="Q13" s="417"/>
      <c r="R13" s="417"/>
      <c r="S13" s="417"/>
      <c r="T13" s="417"/>
      <c r="U13" s="417"/>
      <c r="V13" s="417"/>
      <c r="W13" s="417"/>
      <c r="X13" s="417"/>
      <c r="Y13" s="417"/>
      <c r="Z13" s="417"/>
      <c r="AA13" s="417"/>
      <c r="AB13" s="417"/>
      <c r="AC13" s="417"/>
      <c r="AD13" s="417"/>
      <c r="AE13" s="417"/>
      <c r="AF13" s="417"/>
      <c r="AG13" s="417"/>
      <c r="AH13" s="417"/>
      <c r="AI13" s="417"/>
      <c r="AJ13" s="417"/>
      <c r="AK13" s="417"/>
      <c r="AL13" s="417"/>
      <c r="AM13" s="417"/>
    </row>
    <row r="14" spans="1:39">
      <c r="B14" s="417"/>
      <c r="C14" s="417"/>
      <c r="D14" s="417"/>
      <c r="E14" s="417"/>
      <c r="F14" s="417"/>
      <c r="G14" s="417"/>
      <c r="H14" s="417"/>
      <c r="I14" s="417"/>
      <c r="J14" s="417"/>
      <c r="K14" s="417"/>
      <c r="L14" s="417"/>
      <c r="M14" s="417"/>
      <c r="N14" s="417"/>
      <c r="O14" s="417"/>
      <c r="P14" s="417"/>
      <c r="Q14" s="417"/>
      <c r="R14" s="417"/>
      <c r="S14" s="417"/>
      <c r="T14" s="417"/>
      <c r="U14" s="417"/>
      <c r="V14" s="417"/>
      <c r="W14" s="417"/>
      <c r="X14" s="417"/>
      <c r="Y14" s="417"/>
      <c r="Z14" s="417"/>
      <c r="AA14" s="417"/>
      <c r="AB14" s="417"/>
      <c r="AC14" s="417"/>
      <c r="AD14" s="417"/>
      <c r="AE14" s="417"/>
      <c r="AF14" s="417"/>
      <c r="AG14" s="417"/>
      <c r="AH14" s="417"/>
      <c r="AI14" s="417"/>
      <c r="AJ14" s="417"/>
      <c r="AK14" s="417"/>
      <c r="AL14" s="417"/>
      <c r="AM14" s="417"/>
    </row>
    <row r="15" spans="1:39">
      <c r="B15" s="417"/>
      <c r="C15" s="417"/>
      <c r="D15" s="417"/>
      <c r="E15" s="417"/>
      <c r="F15" s="417"/>
      <c r="G15" s="417"/>
      <c r="H15" s="417"/>
      <c r="I15" s="417"/>
      <c r="J15" s="417"/>
      <c r="K15" s="417"/>
      <c r="L15" s="417"/>
      <c r="M15" s="417"/>
      <c r="N15" s="417"/>
      <c r="O15" s="417"/>
      <c r="P15" s="417"/>
      <c r="Q15" s="417"/>
      <c r="R15" s="417"/>
      <c r="S15" s="417"/>
      <c r="T15" s="417"/>
      <c r="U15" s="417"/>
      <c r="V15" s="417"/>
      <c r="W15" s="417"/>
      <c r="X15" s="417"/>
      <c r="Y15" s="417"/>
      <c r="Z15" s="417"/>
      <c r="AA15" s="417"/>
      <c r="AB15" s="417"/>
      <c r="AC15" s="417"/>
      <c r="AD15" s="417"/>
      <c r="AE15" s="417"/>
      <c r="AF15" s="417"/>
      <c r="AG15" s="417"/>
      <c r="AH15" s="417"/>
      <c r="AI15" s="417"/>
      <c r="AJ15" s="417"/>
      <c r="AK15" s="417"/>
      <c r="AL15" s="417"/>
      <c r="AM15" s="417"/>
    </row>
    <row r="16" spans="1:39">
      <c r="B16" s="417"/>
      <c r="C16" s="417"/>
      <c r="D16" s="417"/>
      <c r="E16" s="417"/>
      <c r="F16" s="417"/>
      <c r="G16" s="417"/>
      <c r="H16" s="417"/>
      <c r="I16" s="417"/>
      <c r="J16" s="417"/>
      <c r="K16" s="417"/>
      <c r="L16" s="417"/>
      <c r="M16" s="417"/>
      <c r="N16" s="417"/>
      <c r="O16" s="417"/>
      <c r="P16" s="417"/>
      <c r="Q16" s="417"/>
      <c r="R16" s="417"/>
      <c r="S16" s="417"/>
      <c r="T16" s="417"/>
      <c r="U16" s="417"/>
      <c r="V16" s="417"/>
      <c r="W16" s="417"/>
      <c r="X16" s="417"/>
      <c r="Y16" s="417"/>
      <c r="Z16" s="417"/>
      <c r="AA16" s="417"/>
      <c r="AB16" s="417"/>
      <c r="AC16" s="417"/>
      <c r="AD16" s="417"/>
      <c r="AE16" s="417"/>
      <c r="AF16" s="417"/>
      <c r="AG16" s="417"/>
      <c r="AH16" s="417"/>
      <c r="AI16" s="417"/>
      <c r="AJ16" s="417"/>
      <c r="AK16" s="417"/>
      <c r="AL16" s="417"/>
      <c r="AM16" s="417"/>
    </row>
    <row r="17" spans="2:39">
      <c r="B17" s="417"/>
      <c r="C17" s="417"/>
      <c r="D17" s="417"/>
      <c r="E17" s="417"/>
      <c r="F17" s="417"/>
      <c r="G17" s="417"/>
      <c r="H17" s="417"/>
      <c r="I17" s="417"/>
      <c r="J17" s="417"/>
      <c r="K17" s="417"/>
      <c r="L17" s="417"/>
      <c r="M17" s="417"/>
      <c r="N17" s="417"/>
      <c r="O17" s="417"/>
      <c r="P17" s="417"/>
      <c r="Q17" s="417"/>
      <c r="R17" s="417"/>
      <c r="S17" s="417"/>
      <c r="T17" s="417"/>
      <c r="U17" s="417"/>
      <c r="V17" s="417"/>
      <c r="W17" s="417"/>
      <c r="X17" s="417"/>
      <c r="Y17" s="417"/>
      <c r="Z17" s="417"/>
      <c r="AA17" s="417"/>
      <c r="AB17" s="417"/>
      <c r="AC17" s="417"/>
      <c r="AD17" s="417"/>
      <c r="AE17" s="417"/>
      <c r="AF17" s="417"/>
      <c r="AG17" s="417"/>
      <c r="AH17" s="417"/>
      <c r="AI17" s="417"/>
      <c r="AJ17" s="417"/>
      <c r="AK17" s="417"/>
      <c r="AL17" s="417"/>
      <c r="AM17" s="417"/>
    </row>
    <row r="18" spans="2:39">
      <c r="B18" s="417"/>
      <c r="C18" s="417"/>
      <c r="D18" s="417"/>
      <c r="E18" s="417"/>
      <c r="F18" s="417"/>
      <c r="G18" s="417"/>
      <c r="H18" s="417"/>
      <c r="I18" s="417"/>
      <c r="J18" s="417"/>
      <c r="K18" s="417"/>
      <c r="L18" s="417"/>
      <c r="M18" s="417"/>
      <c r="N18" s="417"/>
      <c r="O18" s="417"/>
      <c r="P18" s="417"/>
      <c r="Q18" s="417"/>
      <c r="R18" s="417"/>
      <c r="S18" s="417"/>
      <c r="T18" s="417"/>
      <c r="U18" s="417"/>
      <c r="V18" s="417"/>
      <c r="W18" s="417"/>
      <c r="X18" s="417"/>
      <c r="Y18" s="417"/>
      <c r="Z18" s="417"/>
      <c r="AA18" s="417"/>
      <c r="AB18" s="417"/>
      <c r="AC18" s="417"/>
      <c r="AD18" s="417"/>
      <c r="AE18" s="417"/>
      <c r="AF18" s="417"/>
      <c r="AG18" s="417"/>
      <c r="AH18" s="417"/>
      <c r="AI18" s="417"/>
      <c r="AJ18" s="417"/>
      <c r="AK18" s="417"/>
      <c r="AL18" s="417"/>
      <c r="AM18" s="417"/>
    </row>
    <row r="19" spans="2:39">
      <c r="B19" s="417"/>
      <c r="C19" s="417"/>
      <c r="D19" s="417"/>
      <c r="E19" s="417"/>
      <c r="F19" s="417"/>
      <c r="G19" s="417"/>
      <c r="H19" s="417"/>
      <c r="I19" s="417"/>
      <c r="J19" s="417"/>
      <c r="K19" s="417"/>
      <c r="L19" s="417"/>
      <c r="M19" s="417"/>
      <c r="N19" s="417"/>
      <c r="O19" s="417"/>
      <c r="P19" s="417"/>
      <c r="Q19" s="417"/>
      <c r="R19" s="417"/>
      <c r="S19" s="417"/>
      <c r="T19" s="417"/>
      <c r="U19" s="417"/>
      <c r="V19" s="417"/>
      <c r="W19" s="417"/>
      <c r="X19" s="417"/>
      <c r="Y19" s="417"/>
      <c r="Z19" s="417"/>
      <c r="AA19" s="417"/>
      <c r="AB19" s="417"/>
      <c r="AC19" s="417"/>
      <c r="AD19" s="417"/>
      <c r="AE19" s="417"/>
      <c r="AF19" s="417"/>
      <c r="AG19" s="417"/>
      <c r="AH19" s="417"/>
      <c r="AI19" s="417"/>
      <c r="AJ19" s="417"/>
      <c r="AK19" s="417"/>
      <c r="AL19" s="417"/>
      <c r="AM19" s="417"/>
    </row>
    <row r="20" spans="2:39">
      <c r="B20" s="417"/>
      <c r="C20" s="417"/>
      <c r="D20" s="417"/>
      <c r="E20" s="417"/>
      <c r="F20" s="417"/>
      <c r="G20" s="417"/>
      <c r="H20" s="417"/>
      <c r="I20" s="417"/>
      <c r="J20" s="417"/>
      <c r="K20" s="417"/>
      <c r="L20" s="417"/>
      <c r="M20" s="417"/>
      <c r="N20" s="417"/>
      <c r="O20" s="417"/>
      <c r="P20" s="417"/>
      <c r="Q20" s="417"/>
      <c r="R20" s="417"/>
      <c r="S20" s="417"/>
      <c r="T20" s="417"/>
      <c r="U20" s="417"/>
      <c r="V20" s="417"/>
      <c r="W20" s="417"/>
      <c r="X20" s="417"/>
      <c r="Y20" s="417"/>
      <c r="Z20" s="417"/>
      <c r="AA20" s="417"/>
      <c r="AB20" s="417"/>
      <c r="AC20" s="417"/>
      <c r="AD20" s="417"/>
      <c r="AE20" s="417"/>
      <c r="AF20" s="417"/>
      <c r="AG20" s="417"/>
      <c r="AH20" s="417"/>
      <c r="AI20" s="417"/>
      <c r="AJ20" s="417"/>
      <c r="AK20" s="417"/>
      <c r="AL20" s="417"/>
      <c r="AM20" s="417"/>
    </row>
    <row r="21" spans="2:39">
      <c r="B21" s="417"/>
      <c r="C21" s="417"/>
      <c r="D21" s="417"/>
      <c r="E21" s="417"/>
      <c r="F21" s="417"/>
      <c r="G21" s="417"/>
      <c r="H21" s="417"/>
      <c r="I21" s="417"/>
      <c r="J21" s="417"/>
      <c r="K21" s="417"/>
      <c r="L21" s="417"/>
      <c r="M21" s="417"/>
      <c r="N21" s="417"/>
      <c r="O21" s="417"/>
      <c r="P21" s="417"/>
      <c r="Q21" s="417"/>
      <c r="R21" s="417"/>
      <c r="S21" s="417"/>
      <c r="T21" s="417"/>
      <c r="U21" s="417"/>
      <c r="V21" s="417"/>
      <c r="W21" s="417"/>
      <c r="X21" s="417"/>
      <c r="Y21" s="417"/>
      <c r="Z21" s="417"/>
      <c r="AA21" s="417"/>
      <c r="AB21" s="417"/>
      <c r="AC21" s="417"/>
      <c r="AD21" s="417"/>
      <c r="AE21" s="417"/>
      <c r="AF21" s="417"/>
      <c r="AG21" s="417"/>
      <c r="AH21" s="417"/>
      <c r="AI21" s="417"/>
      <c r="AJ21" s="417"/>
      <c r="AK21" s="417"/>
      <c r="AL21" s="417"/>
      <c r="AM21" s="417"/>
    </row>
    <row r="22" spans="2:39">
      <c r="B22" s="417"/>
      <c r="C22" s="417"/>
      <c r="D22" s="417"/>
      <c r="E22" s="417"/>
      <c r="F22" s="417"/>
      <c r="G22" s="417"/>
      <c r="H22" s="417"/>
      <c r="I22" s="417"/>
      <c r="J22" s="417"/>
      <c r="K22" s="417"/>
      <c r="L22" s="417"/>
      <c r="M22" s="417"/>
      <c r="N22" s="417"/>
      <c r="O22" s="417"/>
      <c r="P22" s="417"/>
      <c r="Q22" s="417"/>
      <c r="R22" s="417"/>
      <c r="S22" s="417"/>
      <c r="T22" s="417"/>
      <c r="U22" s="417"/>
      <c r="V22" s="417"/>
      <c r="W22" s="417"/>
      <c r="X22" s="417"/>
      <c r="Y22" s="417"/>
      <c r="Z22" s="417"/>
      <c r="AA22" s="417"/>
      <c r="AB22" s="417"/>
      <c r="AC22" s="417"/>
      <c r="AD22" s="417"/>
      <c r="AE22" s="417"/>
      <c r="AF22" s="417"/>
      <c r="AG22" s="417"/>
      <c r="AH22" s="417"/>
      <c r="AI22" s="417"/>
      <c r="AJ22" s="417"/>
      <c r="AK22" s="417"/>
      <c r="AL22" s="417"/>
      <c r="AM22" s="417"/>
    </row>
    <row r="23" spans="2:39">
      <c r="B23" s="417"/>
      <c r="C23" s="417"/>
      <c r="D23" s="417"/>
      <c r="E23" s="417"/>
      <c r="F23" s="417"/>
      <c r="G23" s="417"/>
      <c r="H23" s="417"/>
      <c r="I23" s="417"/>
      <c r="J23" s="417"/>
      <c r="K23" s="417"/>
      <c r="L23" s="417"/>
      <c r="M23" s="417"/>
      <c r="N23" s="417"/>
      <c r="O23" s="417"/>
      <c r="P23" s="417"/>
      <c r="Q23" s="417"/>
      <c r="R23" s="417"/>
      <c r="S23" s="417"/>
      <c r="T23" s="417"/>
      <c r="U23" s="417"/>
      <c r="V23" s="417"/>
      <c r="W23" s="417"/>
      <c r="X23" s="417"/>
      <c r="Y23" s="417"/>
      <c r="Z23" s="417"/>
      <c r="AA23" s="417"/>
      <c r="AB23" s="417"/>
      <c r="AC23" s="417"/>
      <c r="AD23" s="417"/>
      <c r="AE23" s="417"/>
      <c r="AF23" s="417"/>
      <c r="AG23" s="417"/>
      <c r="AH23" s="417"/>
      <c r="AI23" s="417"/>
      <c r="AJ23" s="417"/>
      <c r="AK23" s="417"/>
      <c r="AL23" s="417"/>
      <c r="AM23" s="417"/>
    </row>
    <row r="24" spans="2:39">
      <c r="B24" s="417"/>
      <c r="C24" s="417"/>
      <c r="D24" s="417"/>
      <c r="E24" s="417"/>
      <c r="F24" s="417"/>
      <c r="G24" s="417"/>
      <c r="H24" s="417"/>
      <c r="I24" s="417"/>
      <c r="J24" s="417"/>
      <c r="K24" s="417"/>
      <c r="L24" s="417"/>
      <c r="M24" s="417"/>
      <c r="N24" s="417"/>
      <c r="O24" s="417"/>
      <c r="P24" s="417"/>
      <c r="Q24" s="417"/>
      <c r="R24" s="417"/>
      <c r="S24" s="417"/>
      <c r="T24" s="417"/>
      <c r="U24" s="417"/>
      <c r="V24" s="417"/>
      <c r="W24" s="417"/>
      <c r="X24" s="417"/>
      <c r="Y24" s="417"/>
      <c r="Z24" s="417"/>
      <c r="AA24" s="417"/>
      <c r="AB24" s="417"/>
      <c r="AC24" s="417"/>
      <c r="AD24" s="417"/>
      <c r="AE24" s="417"/>
      <c r="AF24" s="417"/>
      <c r="AG24" s="417"/>
      <c r="AH24" s="417"/>
      <c r="AI24" s="417"/>
      <c r="AJ24" s="417"/>
      <c r="AK24" s="417"/>
      <c r="AL24" s="417"/>
      <c r="AM24" s="417"/>
    </row>
    <row r="25" spans="2:39">
      <c r="B25" s="417"/>
      <c r="C25" s="417"/>
      <c r="D25" s="417"/>
      <c r="E25" s="417"/>
      <c r="F25" s="417"/>
      <c r="G25" s="417"/>
      <c r="H25" s="417"/>
      <c r="I25" s="417"/>
      <c r="J25" s="417"/>
      <c r="K25" s="417"/>
      <c r="L25" s="417"/>
      <c r="M25" s="417"/>
      <c r="N25" s="417"/>
      <c r="O25" s="417"/>
      <c r="P25" s="417"/>
      <c r="Q25" s="417"/>
      <c r="R25" s="417"/>
      <c r="S25" s="417"/>
      <c r="T25" s="417"/>
      <c r="U25" s="417"/>
      <c r="V25" s="417"/>
      <c r="W25" s="417"/>
      <c r="X25" s="417"/>
      <c r="Y25" s="417"/>
      <c r="Z25" s="417"/>
      <c r="AA25" s="417"/>
      <c r="AB25" s="417"/>
      <c r="AC25" s="417"/>
      <c r="AD25" s="417"/>
      <c r="AE25" s="417"/>
      <c r="AF25" s="417"/>
      <c r="AG25" s="417"/>
      <c r="AH25" s="417"/>
      <c r="AI25" s="417"/>
      <c r="AJ25" s="417"/>
      <c r="AK25" s="417"/>
      <c r="AL25" s="417"/>
      <c r="AM25" s="417"/>
    </row>
    <row r="26" spans="2:39">
      <c r="B26" s="417"/>
      <c r="C26" s="417"/>
      <c r="D26" s="417"/>
      <c r="E26" s="417"/>
      <c r="F26" s="417"/>
      <c r="G26" s="417"/>
      <c r="H26" s="417"/>
      <c r="I26" s="417"/>
      <c r="J26" s="417"/>
      <c r="K26" s="417"/>
      <c r="L26" s="417"/>
      <c r="M26" s="417"/>
      <c r="N26" s="417"/>
      <c r="O26" s="417"/>
      <c r="P26" s="417"/>
      <c r="Q26" s="417"/>
      <c r="R26" s="417"/>
      <c r="S26" s="417"/>
      <c r="T26" s="417"/>
      <c r="U26" s="417"/>
      <c r="V26" s="417"/>
      <c r="W26" s="417"/>
      <c r="X26" s="417"/>
      <c r="Y26" s="417"/>
      <c r="Z26" s="417"/>
      <c r="AA26" s="417"/>
      <c r="AB26" s="417"/>
      <c r="AC26" s="417"/>
      <c r="AD26" s="417"/>
      <c r="AE26" s="417"/>
      <c r="AF26" s="417"/>
      <c r="AG26" s="417"/>
      <c r="AH26" s="417"/>
      <c r="AI26" s="417"/>
      <c r="AJ26" s="417"/>
      <c r="AK26" s="417"/>
      <c r="AL26" s="417"/>
      <c r="AM26" s="417"/>
    </row>
    <row r="27" spans="2:39">
      <c r="B27" s="417"/>
      <c r="C27" s="417"/>
      <c r="D27" s="417"/>
      <c r="E27" s="417"/>
      <c r="F27" s="417"/>
      <c r="G27" s="417"/>
      <c r="H27" s="417"/>
      <c r="I27" s="417"/>
      <c r="J27" s="417"/>
      <c r="K27" s="417"/>
      <c r="L27" s="417"/>
      <c r="M27" s="417"/>
      <c r="N27" s="417"/>
      <c r="O27" s="417"/>
      <c r="P27" s="417"/>
      <c r="Q27" s="417"/>
      <c r="R27" s="417"/>
      <c r="S27" s="417"/>
      <c r="T27" s="417"/>
      <c r="U27" s="417"/>
      <c r="V27" s="417"/>
      <c r="W27" s="417"/>
      <c r="X27" s="417"/>
      <c r="Y27" s="417"/>
      <c r="Z27" s="417"/>
      <c r="AA27" s="417"/>
      <c r="AB27" s="417"/>
      <c r="AC27" s="417"/>
      <c r="AD27" s="417"/>
      <c r="AE27" s="417"/>
      <c r="AF27" s="417"/>
      <c r="AG27" s="417"/>
      <c r="AH27" s="417"/>
      <c r="AI27" s="417"/>
      <c r="AJ27" s="417"/>
      <c r="AK27" s="417"/>
      <c r="AL27" s="417"/>
      <c r="AM27" s="417"/>
    </row>
    <row r="28" spans="2:39">
      <c r="B28" s="417"/>
      <c r="C28" s="417"/>
      <c r="D28" s="417"/>
      <c r="E28" s="417"/>
      <c r="F28" s="417"/>
      <c r="G28" s="417"/>
      <c r="H28" s="417"/>
      <c r="I28" s="417"/>
      <c r="J28" s="417"/>
      <c r="K28" s="417"/>
      <c r="L28" s="417"/>
      <c r="M28" s="417"/>
      <c r="N28" s="417"/>
      <c r="O28" s="417"/>
      <c r="P28" s="417"/>
      <c r="Q28" s="417"/>
      <c r="R28" s="417"/>
      <c r="S28" s="417"/>
      <c r="T28" s="417"/>
      <c r="U28" s="417"/>
      <c r="V28" s="417"/>
      <c r="W28" s="417"/>
      <c r="X28" s="417"/>
      <c r="Y28" s="417"/>
      <c r="Z28" s="417"/>
      <c r="AA28" s="417"/>
      <c r="AB28" s="417"/>
      <c r="AC28" s="417"/>
      <c r="AD28" s="417"/>
      <c r="AE28" s="417"/>
      <c r="AF28" s="417"/>
      <c r="AG28" s="417"/>
      <c r="AH28" s="417"/>
      <c r="AI28" s="417"/>
      <c r="AJ28" s="417"/>
      <c r="AK28" s="417"/>
      <c r="AL28" s="417"/>
      <c r="AM28" s="417"/>
    </row>
    <row r="29" spans="2:39">
      <c r="B29" s="417"/>
      <c r="C29" s="417"/>
      <c r="D29" s="417"/>
      <c r="E29" s="417"/>
      <c r="F29" s="417"/>
      <c r="G29" s="417"/>
      <c r="H29" s="417"/>
      <c r="I29" s="417"/>
      <c r="J29" s="417"/>
      <c r="K29" s="417"/>
      <c r="L29" s="417"/>
      <c r="M29" s="417"/>
      <c r="N29" s="417"/>
      <c r="O29" s="417"/>
      <c r="P29" s="417"/>
      <c r="Q29" s="417"/>
      <c r="R29" s="417"/>
      <c r="S29" s="417"/>
      <c r="T29" s="417"/>
      <c r="U29" s="417"/>
      <c r="V29" s="417"/>
      <c r="W29" s="417"/>
      <c r="X29" s="417"/>
      <c r="Y29" s="417"/>
      <c r="Z29" s="417"/>
      <c r="AA29" s="417"/>
      <c r="AB29" s="417"/>
      <c r="AC29" s="417"/>
      <c r="AD29" s="417"/>
      <c r="AE29" s="417"/>
      <c r="AF29" s="417"/>
      <c r="AG29" s="417"/>
      <c r="AH29" s="417"/>
      <c r="AI29" s="417"/>
      <c r="AJ29" s="417"/>
      <c r="AK29" s="417"/>
      <c r="AL29" s="417"/>
      <c r="AM29" s="417"/>
    </row>
    <row r="30" spans="2:39">
      <c r="B30" s="417"/>
      <c r="C30" s="417"/>
      <c r="D30" s="417"/>
      <c r="E30" s="417"/>
      <c r="F30" s="417"/>
      <c r="G30" s="417"/>
      <c r="H30" s="417"/>
      <c r="I30" s="417"/>
      <c r="J30" s="417"/>
      <c r="K30" s="417"/>
      <c r="L30" s="417"/>
      <c r="M30" s="417"/>
      <c r="N30" s="417"/>
      <c r="O30" s="417"/>
      <c r="P30" s="417"/>
      <c r="Q30" s="417"/>
      <c r="R30" s="417"/>
      <c r="S30" s="417"/>
      <c r="T30" s="417"/>
      <c r="U30" s="417"/>
      <c r="V30" s="417"/>
      <c r="W30" s="417"/>
      <c r="X30" s="417"/>
      <c r="Y30" s="417"/>
      <c r="Z30" s="417"/>
      <c r="AA30" s="417"/>
      <c r="AB30" s="417"/>
      <c r="AC30" s="417"/>
      <c r="AD30" s="417"/>
      <c r="AE30" s="417"/>
      <c r="AF30" s="417"/>
      <c r="AG30" s="417"/>
      <c r="AH30" s="417"/>
      <c r="AI30" s="417"/>
      <c r="AJ30" s="417"/>
      <c r="AK30" s="417"/>
      <c r="AL30" s="417"/>
      <c r="AM30" s="417"/>
    </row>
    <row r="31" spans="2:39">
      <c r="B31" s="417"/>
      <c r="C31" s="417"/>
      <c r="D31" s="417"/>
      <c r="E31" s="417"/>
      <c r="F31" s="417"/>
      <c r="G31" s="417"/>
      <c r="H31" s="417"/>
      <c r="I31" s="417"/>
      <c r="J31" s="417"/>
      <c r="K31" s="417"/>
      <c r="L31" s="417"/>
      <c r="M31" s="417"/>
      <c r="N31" s="417"/>
      <c r="O31" s="417"/>
      <c r="P31" s="417"/>
      <c r="Q31" s="417"/>
      <c r="R31" s="417"/>
      <c r="S31" s="417"/>
      <c r="T31" s="417"/>
      <c r="U31" s="417"/>
      <c r="V31" s="417"/>
      <c r="W31" s="417"/>
      <c r="X31" s="417"/>
      <c r="Y31" s="417"/>
      <c r="Z31" s="417"/>
      <c r="AA31" s="417"/>
      <c r="AB31" s="417"/>
      <c r="AC31" s="417"/>
      <c r="AD31" s="417"/>
      <c r="AE31" s="417"/>
      <c r="AF31" s="417"/>
      <c r="AG31" s="417"/>
      <c r="AH31" s="417"/>
      <c r="AI31" s="417"/>
      <c r="AJ31" s="417"/>
      <c r="AK31" s="417"/>
      <c r="AL31" s="417"/>
      <c r="AM31" s="417"/>
    </row>
    <row r="32" spans="2:39">
      <c r="B32" s="417"/>
      <c r="C32" s="417"/>
      <c r="D32" s="417"/>
      <c r="E32" s="417"/>
      <c r="F32" s="417"/>
      <c r="G32" s="417"/>
      <c r="H32" s="417"/>
      <c r="I32" s="417"/>
      <c r="J32" s="417"/>
      <c r="K32" s="417"/>
      <c r="L32" s="417"/>
      <c r="M32" s="417"/>
      <c r="N32" s="417"/>
      <c r="O32" s="417"/>
      <c r="P32" s="417"/>
      <c r="Q32" s="417"/>
      <c r="R32" s="417"/>
      <c r="S32" s="417"/>
      <c r="T32" s="417"/>
      <c r="U32" s="417"/>
      <c r="V32" s="417"/>
      <c r="W32" s="417"/>
      <c r="X32" s="417"/>
      <c r="Y32" s="417"/>
      <c r="Z32" s="417"/>
      <c r="AA32" s="417"/>
      <c r="AB32" s="417"/>
      <c r="AC32" s="417"/>
      <c r="AD32" s="417"/>
      <c r="AE32" s="417"/>
      <c r="AF32" s="417"/>
      <c r="AG32" s="417"/>
      <c r="AH32" s="417"/>
      <c r="AI32" s="417"/>
      <c r="AJ32" s="417"/>
      <c r="AK32" s="417"/>
      <c r="AL32" s="417"/>
      <c r="AM32" s="417"/>
    </row>
    <row r="33" spans="2:39">
      <c r="B33" s="417"/>
      <c r="C33" s="417"/>
      <c r="D33" s="417"/>
      <c r="E33" s="417"/>
      <c r="F33" s="417"/>
      <c r="G33" s="417"/>
      <c r="H33" s="417"/>
      <c r="I33" s="417"/>
      <c r="J33" s="417"/>
      <c r="K33" s="417"/>
      <c r="L33" s="417"/>
      <c r="M33" s="417"/>
      <c r="N33" s="417"/>
      <c r="O33" s="417"/>
      <c r="P33" s="417"/>
      <c r="Q33" s="417"/>
      <c r="R33" s="417"/>
      <c r="S33" s="417"/>
      <c r="T33" s="417"/>
      <c r="U33" s="417"/>
      <c r="V33" s="417"/>
      <c r="W33" s="417"/>
      <c r="X33" s="417"/>
      <c r="Y33" s="417"/>
      <c r="Z33" s="417"/>
      <c r="AA33" s="417"/>
      <c r="AB33" s="417"/>
      <c r="AC33" s="417"/>
      <c r="AD33" s="417"/>
      <c r="AE33" s="417"/>
      <c r="AF33" s="417"/>
      <c r="AG33" s="417"/>
      <c r="AH33" s="417"/>
      <c r="AI33" s="417"/>
      <c r="AJ33" s="417"/>
      <c r="AK33" s="417"/>
      <c r="AL33" s="417"/>
      <c r="AM33" s="417"/>
    </row>
    <row r="34" spans="2:39">
      <c r="B34" s="417"/>
      <c r="C34" s="417"/>
      <c r="D34" s="417"/>
      <c r="E34" s="417"/>
      <c r="F34" s="417"/>
      <c r="G34" s="417"/>
      <c r="H34" s="417"/>
      <c r="I34" s="417"/>
      <c r="J34" s="417"/>
      <c r="K34" s="417"/>
      <c r="L34" s="417"/>
      <c r="M34" s="417"/>
      <c r="N34" s="417"/>
      <c r="O34" s="417"/>
      <c r="P34" s="417"/>
      <c r="Q34" s="417"/>
      <c r="R34" s="417"/>
      <c r="S34" s="417"/>
      <c r="T34" s="417"/>
      <c r="U34" s="417"/>
      <c r="V34" s="417"/>
      <c r="W34" s="417"/>
      <c r="X34" s="417"/>
      <c r="Y34" s="417"/>
      <c r="Z34" s="417"/>
      <c r="AA34" s="417"/>
      <c r="AB34" s="417"/>
      <c r="AC34" s="417"/>
      <c r="AD34" s="417"/>
      <c r="AE34" s="417"/>
      <c r="AF34" s="417"/>
      <c r="AG34" s="417"/>
      <c r="AH34" s="417"/>
      <c r="AI34" s="417"/>
      <c r="AJ34" s="417"/>
      <c r="AK34" s="417"/>
      <c r="AL34" s="417"/>
      <c r="AM34" s="417"/>
    </row>
    <row r="35" spans="2:39">
      <c r="B35" s="417"/>
      <c r="C35" s="417"/>
      <c r="D35" s="417"/>
      <c r="E35" s="417"/>
      <c r="F35" s="417"/>
      <c r="G35" s="417"/>
      <c r="H35" s="417"/>
      <c r="I35" s="417"/>
      <c r="J35" s="417"/>
      <c r="K35" s="417"/>
      <c r="L35" s="417"/>
      <c r="M35" s="417"/>
      <c r="N35" s="417"/>
      <c r="O35" s="417"/>
      <c r="P35" s="417"/>
      <c r="Q35" s="417"/>
      <c r="R35" s="417"/>
      <c r="S35" s="417"/>
      <c r="T35" s="417"/>
      <c r="U35" s="417"/>
      <c r="V35" s="417"/>
      <c r="W35" s="417"/>
      <c r="X35" s="417"/>
      <c r="Y35" s="417"/>
      <c r="Z35" s="417"/>
      <c r="AA35" s="417"/>
      <c r="AB35" s="417"/>
      <c r="AC35" s="417"/>
      <c r="AD35" s="417"/>
      <c r="AE35" s="417"/>
      <c r="AF35" s="417"/>
      <c r="AG35" s="417"/>
      <c r="AH35" s="417"/>
      <c r="AI35" s="417"/>
      <c r="AJ35" s="417"/>
      <c r="AK35" s="417"/>
      <c r="AL35" s="417"/>
      <c r="AM35" s="417"/>
    </row>
    <row r="36" spans="2:39">
      <c r="B36" s="417"/>
      <c r="C36" s="417"/>
      <c r="D36" s="417"/>
      <c r="E36" s="417"/>
      <c r="F36" s="417"/>
      <c r="G36" s="417"/>
      <c r="H36" s="417"/>
      <c r="I36" s="417"/>
      <c r="J36" s="417"/>
      <c r="K36" s="417"/>
      <c r="L36" s="417"/>
      <c r="M36" s="417"/>
      <c r="N36" s="417"/>
      <c r="O36" s="417"/>
      <c r="P36" s="417"/>
      <c r="Q36" s="417"/>
      <c r="R36" s="417"/>
      <c r="S36" s="417"/>
      <c r="T36" s="417"/>
      <c r="U36" s="417"/>
      <c r="V36" s="417"/>
      <c r="W36" s="417"/>
      <c r="X36" s="417"/>
      <c r="Y36" s="417"/>
      <c r="Z36" s="417"/>
      <c r="AA36" s="417"/>
      <c r="AB36" s="417"/>
      <c r="AC36" s="417"/>
      <c r="AD36" s="417"/>
      <c r="AE36" s="417"/>
      <c r="AF36" s="417"/>
      <c r="AG36" s="417"/>
      <c r="AH36" s="417"/>
      <c r="AI36" s="417"/>
      <c r="AJ36" s="417"/>
      <c r="AK36" s="417"/>
      <c r="AL36" s="417"/>
      <c r="AM36" s="417"/>
    </row>
    <row r="37" spans="2:39">
      <c r="B37" s="417"/>
      <c r="C37" s="417"/>
      <c r="D37" s="417"/>
      <c r="E37" s="417"/>
      <c r="F37" s="417"/>
      <c r="G37" s="417"/>
      <c r="H37" s="417"/>
      <c r="I37" s="417"/>
      <c r="J37" s="417"/>
      <c r="K37" s="417"/>
      <c r="L37" s="417"/>
      <c r="M37" s="417"/>
      <c r="N37" s="417"/>
      <c r="O37" s="417"/>
      <c r="P37" s="417"/>
      <c r="Q37" s="417"/>
      <c r="R37" s="417"/>
      <c r="S37" s="417"/>
      <c r="T37" s="417"/>
      <c r="U37" s="417"/>
      <c r="V37" s="417"/>
      <c r="W37" s="417"/>
      <c r="X37" s="417"/>
      <c r="Y37" s="417"/>
      <c r="Z37" s="417"/>
      <c r="AA37" s="417"/>
      <c r="AB37" s="417"/>
      <c r="AC37" s="417"/>
      <c r="AD37" s="417"/>
      <c r="AE37" s="417"/>
      <c r="AF37" s="417"/>
      <c r="AG37" s="417"/>
      <c r="AH37" s="417"/>
      <c r="AI37" s="417"/>
      <c r="AJ37" s="417"/>
      <c r="AK37" s="417"/>
      <c r="AL37" s="417"/>
      <c r="AM37" s="417"/>
    </row>
    <row r="38" spans="2:39">
      <c r="B38" s="417"/>
      <c r="C38" s="417"/>
      <c r="D38" s="417"/>
      <c r="E38" s="417"/>
      <c r="F38" s="417"/>
      <c r="G38" s="417"/>
      <c r="H38" s="417"/>
      <c r="I38" s="417"/>
      <c r="J38" s="417"/>
      <c r="K38" s="417"/>
      <c r="L38" s="417"/>
      <c r="M38" s="417"/>
      <c r="N38" s="417"/>
      <c r="O38" s="417"/>
      <c r="P38" s="417"/>
      <c r="Q38" s="417"/>
      <c r="R38" s="417"/>
      <c r="S38" s="417"/>
      <c r="T38" s="417"/>
      <c r="U38" s="417"/>
      <c r="V38" s="417"/>
      <c r="W38" s="417"/>
      <c r="X38" s="417"/>
      <c r="Y38" s="417"/>
      <c r="Z38" s="417"/>
      <c r="AA38" s="417"/>
      <c r="AB38" s="417"/>
      <c r="AC38" s="417"/>
      <c r="AD38" s="417"/>
      <c r="AE38" s="417"/>
      <c r="AF38" s="417"/>
      <c r="AG38" s="417"/>
      <c r="AH38" s="417"/>
      <c r="AI38" s="417"/>
      <c r="AJ38" s="417"/>
      <c r="AK38" s="417"/>
      <c r="AL38" s="417"/>
      <c r="AM38" s="417"/>
    </row>
    <row r="39" spans="2:39">
      <c r="B39" s="417"/>
      <c r="C39" s="417"/>
      <c r="D39" s="417"/>
      <c r="E39" s="417"/>
      <c r="F39" s="417"/>
      <c r="G39" s="417"/>
      <c r="H39" s="417"/>
      <c r="I39" s="417"/>
      <c r="J39" s="417"/>
      <c r="K39" s="417"/>
      <c r="L39" s="417"/>
      <c r="M39" s="417"/>
      <c r="N39" s="417"/>
      <c r="O39" s="417"/>
      <c r="P39" s="417"/>
      <c r="Q39" s="417"/>
      <c r="R39" s="417"/>
      <c r="S39" s="417"/>
      <c r="T39" s="417"/>
      <c r="U39" s="417"/>
      <c r="V39" s="417"/>
      <c r="W39" s="417"/>
      <c r="X39" s="417"/>
      <c r="Y39" s="417"/>
      <c r="Z39" s="417"/>
      <c r="AA39" s="417"/>
      <c r="AB39" s="417"/>
      <c r="AC39" s="417"/>
      <c r="AD39" s="417"/>
      <c r="AE39" s="417"/>
      <c r="AF39" s="417"/>
      <c r="AG39" s="417"/>
      <c r="AH39" s="417"/>
      <c r="AI39" s="417"/>
      <c r="AJ39" s="417"/>
      <c r="AK39" s="417"/>
      <c r="AL39" s="417"/>
      <c r="AM39" s="417"/>
    </row>
    <row r="40" spans="2:39">
      <c r="B40" s="417"/>
      <c r="C40" s="417"/>
      <c r="D40" s="417"/>
      <c r="E40" s="417"/>
      <c r="F40" s="417"/>
      <c r="G40" s="417"/>
      <c r="H40" s="417"/>
      <c r="I40" s="417"/>
      <c r="J40" s="417"/>
      <c r="K40" s="417"/>
      <c r="L40" s="417"/>
      <c r="M40" s="417"/>
      <c r="N40" s="417"/>
      <c r="O40" s="417"/>
      <c r="P40" s="417"/>
      <c r="Q40" s="417"/>
      <c r="R40" s="417"/>
      <c r="S40" s="417"/>
      <c r="T40" s="417"/>
      <c r="U40" s="417"/>
      <c r="V40" s="417"/>
      <c r="W40" s="417"/>
      <c r="X40" s="417"/>
      <c r="Y40" s="417"/>
      <c r="Z40" s="417"/>
      <c r="AA40" s="417"/>
      <c r="AB40" s="417"/>
      <c r="AC40" s="417"/>
      <c r="AD40" s="417"/>
      <c r="AE40" s="417"/>
      <c r="AF40" s="417"/>
      <c r="AG40" s="417"/>
      <c r="AH40" s="417"/>
      <c r="AI40" s="417"/>
      <c r="AJ40" s="417"/>
      <c r="AK40" s="417"/>
      <c r="AL40" s="417"/>
      <c r="AM40" s="417"/>
    </row>
    <row r="41" spans="2:39">
      <c r="B41" s="417"/>
      <c r="C41" s="417"/>
      <c r="D41" s="417"/>
      <c r="E41" s="417"/>
      <c r="F41" s="417"/>
      <c r="G41" s="417"/>
      <c r="H41" s="417"/>
      <c r="I41" s="417"/>
      <c r="J41" s="417"/>
      <c r="K41" s="417"/>
      <c r="L41" s="417"/>
      <c r="M41" s="417"/>
      <c r="N41" s="417"/>
      <c r="O41" s="417"/>
      <c r="P41" s="417"/>
      <c r="Q41" s="417"/>
      <c r="R41" s="417"/>
      <c r="S41" s="417"/>
      <c r="T41" s="417"/>
      <c r="U41" s="417"/>
      <c r="V41" s="417"/>
      <c r="W41" s="417"/>
      <c r="X41" s="417"/>
      <c r="Y41" s="417"/>
      <c r="Z41" s="417"/>
      <c r="AA41" s="417"/>
      <c r="AB41" s="417"/>
      <c r="AC41" s="417"/>
      <c r="AD41" s="417"/>
      <c r="AE41" s="417"/>
      <c r="AF41" s="417"/>
      <c r="AG41" s="417"/>
      <c r="AH41" s="417"/>
      <c r="AI41" s="417"/>
      <c r="AJ41" s="417"/>
      <c r="AK41" s="417"/>
      <c r="AL41" s="417"/>
      <c r="AM41" s="417"/>
    </row>
    <row r="42" spans="2:39">
      <c r="B42" s="417"/>
      <c r="C42" s="417"/>
      <c r="D42" s="417"/>
      <c r="E42" s="417"/>
      <c r="F42" s="417"/>
      <c r="G42" s="417"/>
      <c r="H42" s="417"/>
      <c r="I42" s="417"/>
      <c r="J42" s="417"/>
      <c r="K42" s="417"/>
      <c r="L42" s="417"/>
      <c r="M42" s="417"/>
      <c r="N42" s="417"/>
      <c r="O42" s="417"/>
      <c r="P42" s="417"/>
      <c r="Q42" s="417"/>
      <c r="R42" s="417"/>
      <c r="S42" s="417"/>
      <c r="T42" s="417"/>
      <c r="U42" s="417"/>
      <c r="V42" s="417"/>
      <c r="W42" s="417"/>
      <c r="X42" s="417"/>
      <c r="Y42" s="417"/>
      <c r="Z42" s="417"/>
      <c r="AA42" s="417"/>
      <c r="AB42" s="417"/>
      <c r="AC42" s="417"/>
      <c r="AD42" s="417"/>
      <c r="AE42" s="417"/>
      <c r="AF42" s="417"/>
      <c r="AG42" s="417"/>
      <c r="AH42" s="417"/>
      <c r="AI42" s="417"/>
      <c r="AJ42" s="417"/>
      <c r="AK42" s="417"/>
      <c r="AL42" s="417"/>
      <c r="AM42" s="417"/>
    </row>
    <row r="43" spans="2:39">
      <c r="B43" s="417"/>
      <c r="C43" s="417"/>
      <c r="D43" s="417"/>
      <c r="E43" s="417"/>
      <c r="F43" s="417"/>
      <c r="G43" s="417"/>
      <c r="H43" s="417"/>
      <c r="I43" s="417"/>
      <c r="J43" s="417"/>
      <c r="K43" s="417"/>
      <c r="L43" s="417"/>
      <c r="M43" s="417"/>
      <c r="N43" s="417"/>
      <c r="O43" s="417"/>
      <c r="P43" s="417"/>
      <c r="Q43" s="417"/>
      <c r="R43" s="417"/>
      <c r="S43" s="417"/>
      <c r="T43" s="417"/>
      <c r="U43" s="417"/>
      <c r="V43" s="417"/>
      <c r="W43" s="417"/>
      <c r="X43" s="417"/>
      <c r="Y43" s="417"/>
      <c r="Z43" s="417"/>
      <c r="AA43" s="417"/>
      <c r="AB43" s="417"/>
      <c r="AC43" s="417"/>
      <c r="AD43" s="417"/>
      <c r="AE43" s="417"/>
      <c r="AF43" s="417"/>
      <c r="AG43" s="417"/>
      <c r="AH43" s="417"/>
      <c r="AI43" s="417"/>
      <c r="AJ43" s="417"/>
      <c r="AK43" s="417"/>
      <c r="AL43" s="417"/>
      <c r="AM43" s="417"/>
    </row>
    <row r="44" spans="2:39">
      <c r="B44" s="417"/>
      <c r="C44" s="417"/>
      <c r="D44" s="417"/>
      <c r="E44" s="417"/>
      <c r="F44" s="417"/>
      <c r="G44" s="417"/>
      <c r="H44" s="417"/>
      <c r="I44" s="417"/>
      <c r="J44" s="417"/>
      <c r="K44" s="417"/>
      <c r="L44" s="417"/>
      <c r="M44" s="417"/>
      <c r="N44" s="417"/>
      <c r="O44" s="417"/>
      <c r="P44" s="417"/>
      <c r="Q44" s="417"/>
      <c r="R44" s="417"/>
      <c r="S44" s="417"/>
      <c r="T44" s="417"/>
      <c r="U44" s="417"/>
      <c r="V44" s="417"/>
      <c r="W44" s="417"/>
      <c r="X44" s="417"/>
      <c r="Y44" s="417"/>
      <c r="Z44" s="417"/>
      <c r="AA44" s="417"/>
      <c r="AB44" s="417"/>
      <c r="AC44" s="417"/>
      <c r="AD44" s="417"/>
      <c r="AE44" s="417"/>
      <c r="AF44" s="417"/>
      <c r="AG44" s="417"/>
      <c r="AH44" s="417"/>
      <c r="AI44" s="417"/>
      <c r="AJ44" s="417"/>
      <c r="AK44" s="417"/>
      <c r="AL44" s="417"/>
      <c r="AM44" s="417"/>
    </row>
    <row r="45" spans="2:39">
      <c r="B45" s="417"/>
      <c r="C45" s="417"/>
      <c r="D45" s="417"/>
      <c r="E45" s="417"/>
      <c r="F45" s="417"/>
      <c r="G45" s="417"/>
      <c r="H45" s="417"/>
      <c r="I45" s="417"/>
      <c r="J45" s="417"/>
      <c r="K45" s="417"/>
      <c r="L45" s="417"/>
      <c r="M45" s="417"/>
      <c r="N45" s="417"/>
      <c r="O45" s="417"/>
      <c r="P45" s="417"/>
      <c r="Q45" s="417"/>
      <c r="R45" s="417"/>
      <c r="S45" s="417"/>
      <c r="T45" s="417"/>
      <c r="U45" s="417"/>
      <c r="V45" s="417"/>
      <c r="W45" s="417"/>
      <c r="X45" s="417"/>
      <c r="Y45" s="417"/>
      <c r="Z45" s="417"/>
      <c r="AA45" s="417"/>
      <c r="AB45" s="417"/>
      <c r="AC45" s="417"/>
      <c r="AD45" s="417"/>
      <c r="AE45" s="417"/>
      <c r="AF45" s="417"/>
      <c r="AG45" s="417"/>
      <c r="AH45" s="417"/>
      <c r="AI45" s="417"/>
      <c r="AJ45" s="417"/>
      <c r="AK45" s="417"/>
      <c r="AL45" s="417"/>
      <c r="AM45" s="417"/>
    </row>
    <row r="46" spans="2:39">
      <c r="B46" s="417"/>
      <c r="C46" s="417"/>
      <c r="D46" s="417"/>
      <c r="E46" s="417"/>
      <c r="F46" s="417"/>
      <c r="G46" s="417"/>
      <c r="H46" s="417"/>
      <c r="I46" s="417"/>
      <c r="J46" s="417"/>
      <c r="K46" s="417"/>
      <c r="L46" s="417"/>
      <c r="M46" s="417"/>
      <c r="N46" s="417"/>
      <c r="O46" s="417"/>
      <c r="P46" s="417"/>
      <c r="Q46" s="417"/>
      <c r="R46" s="417"/>
      <c r="S46" s="417"/>
      <c r="T46" s="417"/>
      <c r="U46" s="417"/>
      <c r="V46" s="417"/>
      <c r="W46" s="417"/>
      <c r="X46" s="417"/>
      <c r="Y46" s="417"/>
      <c r="Z46" s="417"/>
      <c r="AA46" s="417"/>
      <c r="AB46" s="417"/>
      <c r="AC46" s="417"/>
      <c r="AD46" s="417"/>
      <c r="AE46" s="417"/>
      <c r="AF46" s="417"/>
      <c r="AG46" s="417"/>
      <c r="AH46" s="417"/>
      <c r="AI46" s="417"/>
      <c r="AJ46" s="417"/>
      <c r="AK46" s="417"/>
      <c r="AL46" s="417"/>
      <c r="AM46" s="417"/>
    </row>
    <row r="47" spans="2:39">
      <c r="B47" s="417"/>
      <c r="C47" s="417"/>
      <c r="D47" s="417"/>
      <c r="E47" s="417"/>
      <c r="F47" s="417"/>
      <c r="G47" s="417"/>
      <c r="H47" s="417"/>
      <c r="I47" s="417"/>
      <c r="J47" s="417"/>
      <c r="K47" s="417"/>
      <c r="L47" s="417"/>
      <c r="M47" s="417"/>
      <c r="N47" s="417"/>
      <c r="O47" s="417"/>
      <c r="P47" s="417"/>
      <c r="Q47" s="417"/>
      <c r="R47" s="417"/>
      <c r="S47" s="417"/>
      <c r="T47" s="417"/>
      <c r="U47" s="417"/>
      <c r="V47" s="417"/>
      <c r="W47" s="417"/>
      <c r="X47" s="417"/>
      <c r="Y47" s="417"/>
      <c r="Z47" s="417"/>
      <c r="AA47" s="417"/>
      <c r="AB47" s="417"/>
      <c r="AC47" s="417"/>
      <c r="AD47" s="417"/>
      <c r="AE47" s="417"/>
      <c r="AF47" s="417"/>
      <c r="AG47" s="417"/>
      <c r="AH47" s="417"/>
      <c r="AI47" s="417"/>
      <c r="AJ47" s="417"/>
      <c r="AK47" s="417"/>
      <c r="AL47" s="417"/>
      <c r="AM47" s="417"/>
    </row>
    <row r="48" spans="2:39">
      <c r="B48" s="417"/>
      <c r="C48" s="417"/>
      <c r="D48" s="417"/>
      <c r="E48" s="417"/>
      <c r="F48" s="417"/>
      <c r="G48" s="417"/>
      <c r="H48" s="417"/>
      <c r="I48" s="417"/>
      <c r="J48" s="417"/>
      <c r="K48" s="417"/>
      <c r="L48" s="417"/>
      <c r="M48" s="417"/>
      <c r="N48" s="417"/>
      <c r="O48" s="417"/>
      <c r="P48" s="417"/>
      <c r="Q48" s="417"/>
      <c r="R48" s="417"/>
      <c r="S48" s="417"/>
      <c r="T48" s="417"/>
      <c r="U48" s="417"/>
      <c r="V48" s="417"/>
      <c r="W48" s="417"/>
      <c r="X48" s="417"/>
      <c r="Y48" s="417"/>
      <c r="Z48" s="417"/>
      <c r="AA48" s="417"/>
      <c r="AB48" s="417"/>
      <c r="AC48" s="417"/>
      <c r="AD48" s="417"/>
      <c r="AE48" s="417"/>
      <c r="AF48" s="417"/>
      <c r="AG48" s="417"/>
      <c r="AH48" s="417"/>
      <c r="AI48" s="417"/>
      <c r="AJ48" s="417"/>
      <c r="AK48" s="417"/>
      <c r="AL48" s="417"/>
      <c r="AM48" s="417"/>
    </row>
    <row r="49" spans="2:39">
      <c r="B49" s="417"/>
      <c r="C49" s="417"/>
      <c r="D49" s="417"/>
      <c r="E49" s="417"/>
      <c r="F49" s="417"/>
      <c r="G49" s="417"/>
      <c r="H49" s="417"/>
      <c r="I49" s="417"/>
      <c r="J49" s="417"/>
      <c r="K49" s="417"/>
      <c r="L49" s="417"/>
      <c r="M49" s="417"/>
      <c r="N49" s="417"/>
      <c r="O49" s="417"/>
      <c r="P49" s="417"/>
      <c r="Q49" s="417"/>
      <c r="R49" s="417"/>
      <c r="S49" s="417"/>
      <c r="T49" s="417"/>
      <c r="U49" s="417"/>
      <c r="V49" s="417"/>
      <c r="W49" s="417"/>
      <c r="X49" s="417"/>
      <c r="Y49" s="417"/>
      <c r="Z49" s="417"/>
      <c r="AA49" s="417"/>
      <c r="AB49" s="417"/>
      <c r="AC49" s="417"/>
      <c r="AD49" s="417"/>
      <c r="AE49" s="417"/>
      <c r="AF49" s="417"/>
      <c r="AG49" s="417"/>
      <c r="AH49" s="417"/>
      <c r="AI49" s="417"/>
      <c r="AJ49" s="417"/>
      <c r="AK49" s="417"/>
      <c r="AL49" s="417"/>
      <c r="AM49" s="417"/>
    </row>
    <row r="50" spans="2:39">
      <c r="B50" s="20"/>
      <c r="C50" s="20"/>
      <c r="D50" s="20"/>
      <c r="E50" s="20"/>
      <c r="F50" s="20"/>
      <c r="G50" s="20"/>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row>
    <row r="51" spans="2:39">
      <c r="B51" s="20"/>
      <c r="C51" s="20"/>
      <c r="D51" s="20"/>
      <c r="E51" s="20"/>
      <c r="F51" s="20"/>
      <c r="G51" s="20"/>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row>
    <row r="52" spans="2:39">
      <c r="B52" s="20"/>
      <c r="C52" s="20"/>
      <c r="D52" s="20"/>
      <c r="E52" s="20"/>
      <c r="F52" s="20"/>
      <c r="G52" s="20"/>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row>
    <row r="53" spans="2:39" ht="17.25" customHeight="1">
      <c r="B53" s="417" t="s">
        <v>312</v>
      </c>
      <c r="C53" s="417"/>
      <c r="D53" s="417"/>
      <c r="E53" s="417"/>
      <c r="F53" s="417"/>
      <c r="G53" s="417"/>
      <c r="H53" s="417"/>
      <c r="I53" s="417"/>
      <c r="J53" s="417"/>
      <c r="K53" s="417"/>
      <c r="L53" s="417"/>
      <c r="M53" s="417"/>
      <c r="N53" s="417"/>
      <c r="O53" s="417"/>
      <c r="P53" s="417"/>
      <c r="Q53" s="417"/>
      <c r="R53" s="417"/>
      <c r="S53" s="417"/>
      <c r="T53" s="417"/>
      <c r="U53" s="417"/>
      <c r="V53" s="417"/>
      <c r="W53" s="417"/>
      <c r="X53" s="417"/>
      <c r="Y53" s="417"/>
      <c r="Z53" s="417"/>
      <c r="AA53" s="417"/>
      <c r="AB53" s="417"/>
      <c r="AC53" s="417"/>
      <c r="AD53" s="417"/>
      <c r="AE53" s="417"/>
      <c r="AF53" s="417"/>
      <c r="AG53" s="417"/>
      <c r="AH53" s="417"/>
      <c r="AI53" s="417"/>
      <c r="AJ53" s="417"/>
      <c r="AK53" s="417"/>
      <c r="AL53" s="417"/>
      <c r="AM53" s="417"/>
    </row>
    <row r="54" spans="2:39">
      <c r="B54" s="417"/>
      <c r="C54" s="417"/>
      <c r="D54" s="417"/>
      <c r="E54" s="417"/>
      <c r="F54" s="417"/>
      <c r="G54" s="417"/>
      <c r="H54" s="417"/>
      <c r="I54" s="417"/>
      <c r="J54" s="417"/>
      <c r="K54" s="417"/>
      <c r="L54" s="417"/>
      <c r="M54" s="417"/>
      <c r="N54" s="417"/>
      <c r="O54" s="417"/>
      <c r="P54" s="417"/>
      <c r="Q54" s="417"/>
      <c r="R54" s="417"/>
      <c r="S54" s="417"/>
      <c r="T54" s="417"/>
      <c r="U54" s="417"/>
      <c r="V54" s="417"/>
      <c r="W54" s="417"/>
      <c r="X54" s="417"/>
      <c r="Y54" s="417"/>
      <c r="Z54" s="417"/>
      <c r="AA54" s="417"/>
      <c r="AB54" s="417"/>
      <c r="AC54" s="417"/>
      <c r="AD54" s="417"/>
      <c r="AE54" s="417"/>
      <c r="AF54" s="417"/>
      <c r="AG54" s="417"/>
      <c r="AH54" s="417"/>
      <c r="AI54" s="417"/>
      <c r="AJ54" s="417"/>
      <c r="AK54" s="417"/>
      <c r="AL54" s="417"/>
      <c r="AM54" s="417"/>
    </row>
    <row r="55" spans="2:39">
      <c r="B55" s="417"/>
      <c r="C55" s="417"/>
      <c r="D55" s="417"/>
      <c r="E55" s="417"/>
      <c r="F55" s="417"/>
      <c r="G55" s="417"/>
      <c r="H55" s="417"/>
      <c r="I55" s="417"/>
      <c r="J55" s="417"/>
      <c r="K55" s="417"/>
      <c r="L55" s="417"/>
      <c r="M55" s="417"/>
      <c r="N55" s="417"/>
      <c r="O55" s="417"/>
      <c r="P55" s="417"/>
      <c r="Q55" s="417"/>
      <c r="R55" s="417"/>
      <c r="S55" s="417"/>
      <c r="T55" s="417"/>
      <c r="U55" s="417"/>
      <c r="V55" s="417"/>
      <c r="W55" s="417"/>
      <c r="X55" s="417"/>
      <c r="Y55" s="417"/>
      <c r="Z55" s="417"/>
      <c r="AA55" s="417"/>
      <c r="AB55" s="417"/>
      <c r="AC55" s="417"/>
      <c r="AD55" s="417"/>
      <c r="AE55" s="417"/>
      <c r="AF55" s="417"/>
      <c r="AG55" s="417"/>
      <c r="AH55" s="417"/>
      <c r="AI55" s="417"/>
      <c r="AJ55" s="417"/>
      <c r="AK55" s="417"/>
      <c r="AL55" s="417"/>
      <c r="AM55" s="417"/>
    </row>
    <row r="56" spans="2:39">
      <c r="B56" s="417"/>
      <c r="C56" s="417"/>
      <c r="D56" s="417"/>
      <c r="E56" s="417"/>
      <c r="F56" s="417"/>
      <c r="G56" s="417"/>
      <c r="H56" s="417"/>
      <c r="I56" s="417"/>
      <c r="J56" s="417"/>
      <c r="K56" s="417"/>
      <c r="L56" s="417"/>
      <c r="M56" s="417"/>
      <c r="N56" s="417"/>
      <c r="O56" s="417"/>
      <c r="P56" s="417"/>
      <c r="Q56" s="417"/>
      <c r="R56" s="417"/>
      <c r="S56" s="417"/>
      <c r="T56" s="417"/>
      <c r="U56" s="417"/>
      <c r="V56" s="417"/>
      <c r="W56" s="417"/>
      <c r="X56" s="417"/>
      <c r="Y56" s="417"/>
      <c r="Z56" s="417"/>
      <c r="AA56" s="417"/>
      <c r="AB56" s="417"/>
      <c r="AC56" s="417"/>
      <c r="AD56" s="417"/>
      <c r="AE56" s="417"/>
      <c r="AF56" s="417"/>
      <c r="AG56" s="417"/>
      <c r="AH56" s="417"/>
      <c r="AI56" s="417"/>
      <c r="AJ56" s="417"/>
      <c r="AK56" s="417"/>
      <c r="AL56" s="417"/>
      <c r="AM56" s="417"/>
    </row>
    <row r="57" spans="2:39">
      <c r="B57" s="417"/>
      <c r="C57" s="417"/>
      <c r="D57" s="417"/>
      <c r="E57" s="417"/>
      <c r="F57" s="417"/>
      <c r="G57" s="417"/>
      <c r="H57" s="417"/>
      <c r="I57" s="417"/>
      <c r="J57" s="417"/>
      <c r="K57" s="417"/>
      <c r="L57" s="417"/>
      <c r="M57" s="417"/>
      <c r="N57" s="417"/>
      <c r="O57" s="417"/>
      <c r="P57" s="417"/>
      <c r="Q57" s="417"/>
      <c r="R57" s="417"/>
      <c r="S57" s="417"/>
      <c r="T57" s="417"/>
      <c r="U57" s="417"/>
      <c r="V57" s="417"/>
      <c r="W57" s="417"/>
      <c r="X57" s="417"/>
      <c r="Y57" s="417"/>
      <c r="Z57" s="417"/>
      <c r="AA57" s="417"/>
      <c r="AB57" s="417"/>
      <c r="AC57" s="417"/>
      <c r="AD57" s="417"/>
      <c r="AE57" s="417"/>
      <c r="AF57" s="417"/>
      <c r="AG57" s="417"/>
      <c r="AH57" s="417"/>
      <c r="AI57" s="417"/>
      <c r="AJ57" s="417"/>
      <c r="AK57" s="417"/>
      <c r="AL57" s="417"/>
      <c r="AM57" s="417"/>
    </row>
    <row r="58" spans="2:39">
      <c r="B58" s="417"/>
      <c r="C58" s="417"/>
      <c r="D58" s="417"/>
      <c r="E58" s="417"/>
      <c r="F58" s="417"/>
      <c r="G58" s="417"/>
      <c r="H58" s="417"/>
      <c r="I58" s="417"/>
      <c r="J58" s="417"/>
      <c r="K58" s="417"/>
      <c r="L58" s="417"/>
      <c r="M58" s="417"/>
      <c r="N58" s="417"/>
      <c r="O58" s="417"/>
      <c r="P58" s="417"/>
      <c r="Q58" s="417"/>
      <c r="R58" s="417"/>
      <c r="S58" s="417"/>
      <c r="T58" s="417"/>
      <c r="U58" s="417"/>
      <c r="V58" s="417"/>
      <c r="W58" s="417"/>
      <c r="X58" s="417"/>
      <c r="Y58" s="417"/>
      <c r="Z58" s="417"/>
      <c r="AA58" s="417"/>
      <c r="AB58" s="417"/>
      <c r="AC58" s="417"/>
      <c r="AD58" s="417"/>
      <c r="AE58" s="417"/>
      <c r="AF58" s="417"/>
      <c r="AG58" s="417"/>
      <c r="AH58" s="417"/>
      <c r="AI58" s="417"/>
      <c r="AJ58" s="417"/>
      <c r="AK58" s="417"/>
      <c r="AL58" s="417"/>
      <c r="AM58" s="417"/>
    </row>
    <row r="59" spans="2:39">
      <c r="B59" s="417"/>
      <c r="C59" s="417"/>
      <c r="D59" s="417"/>
      <c r="E59" s="417"/>
      <c r="F59" s="417"/>
      <c r="G59" s="417"/>
      <c r="H59" s="417"/>
      <c r="I59" s="417"/>
      <c r="J59" s="417"/>
      <c r="K59" s="417"/>
      <c r="L59" s="417"/>
      <c r="M59" s="417"/>
      <c r="N59" s="417"/>
      <c r="O59" s="417"/>
      <c r="P59" s="417"/>
      <c r="Q59" s="417"/>
      <c r="R59" s="417"/>
      <c r="S59" s="417"/>
      <c r="T59" s="417"/>
      <c r="U59" s="417"/>
      <c r="V59" s="417"/>
      <c r="W59" s="417"/>
      <c r="X59" s="417"/>
      <c r="Y59" s="417"/>
      <c r="Z59" s="417"/>
      <c r="AA59" s="417"/>
      <c r="AB59" s="417"/>
      <c r="AC59" s="417"/>
      <c r="AD59" s="417"/>
      <c r="AE59" s="417"/>
      <c r="AF59" s="417"/>
      <c r="AG59" s="417"/>
      <c r="AH59" s="417"/>
      <c r="AI59" s="417"/>
      <c r="AJ59" s="417"/>
      <c r="AK59" s="417"/>
      <c r="AL59" s="417"/>
      <c r="AM59" s="417"/>
    </row>
    <row r="60" spans="2:39">
      <c r="B60" s="417"/>
      <c r="C60" s="417"/>
      <c r="D60" s="417"/>
      <c r="E60" s="417"/>
      <c r="F60" s="417"/>
      <c r="G60" s="417"/>
      <c r="H60" s="417"/>
      <c r="I60" s="417"/>
      <c r="J60" s="417"/>
      <c r="K60" s="417"/>
      <c r="L60" s="417"/>
      <c r="M60" s="417"/>
      <c r="N60" s="417"/>
      <c r="O60" s="417"/>
      <c r="P60" s="417"/>
      <c r="Q60" s="417"/>
      <c r="R60" s="417"/>
      <c r="S60" s="417"/>
      <c r="T60" s="417"/>
      <c r="U60" s="417"/>
      <c r="V60" s="417"/>
      <c r="W60" s="417"/>
      <c r="X60" s="417"/>
      <c r="Y60" s="417"/>
      <c r="Z60" s="417"/>
      <c r="AA60" s="417"/>
      <c r="AB60" s="417"/>
      <c r="AC60" s="417"/>
      <c r="AD60" s="417"/>
      <c r="AE60" s="417"/>
      <c r="AF60" s="417"/>
      <c r="AG60" s="417"/>
      <c r="AH60" s="417"/>
      <c r="AI60" s="417"/>
      <c r="AJ60" s="417"/>
      <c r="AK60" s="417"/>
      <c r="AL60" s="417"/>
      <c r="AM60" s="417"/>
    </row>
    <row r="61" spans="2:39">
      <c r="B61" s="417"/>
      <c r="C61" s="417"/>
      <c r="D61" s="417"/>
      <c r="E61" s="417"/>
      <c r="F61" s="417"/>
      <c r="G61" s="417"/>
      <c r="H61" s="417"/>
      <c r="I61" s="417"/>
      <c r="J61" s="417"/>
      <c r="K61" s="417"/>
      <c r="L61" s="417"/>
      <c r="M61" s="417"/>
      <c r="N61" s="417"/>
      <c r="O61" s="417"/>
      <c r="P61" s="417"/>
      <c r="Q61" s="417"/>
      <c r="R61" s="417"/>
      <c r="S61" s="417"/>
      <c r="T61" s="417"/>
      <c r="U61" s="417"/>
      <c r="V61" s="417"/>
      <c r="W61" s="417"/>
      <c r="X61" s="417"/>
      <c r="Y61" s="417"/>
      <c r="Z61" s="417"/>
      <c r="AA61" s="417"/>
      <c r="AB61" s="417"/>
      <c r="AC61" s="417"/>
      <c r="AD61" s="417"/>
      <c r="AE61" s="417"/>
      <c r="AF61" s="417"/>
      <c r="AG61" s="417"/>
      <c r="AH61" s="417"/>
      <c r="AI61" s="417"/>
      <c r="AJ61" s="417"/>
      <c r="AK61" s="417"/>
      <c r="AL61" s="417"/>
      <c r="AM61" s="417"/>
    </row>
    <row r="62" spans="2:39">
      <c r="B62" s="417"/>
      <c r="C62" s="417"/>
      <c r="D62" s="417"/>
      <c r="E62" s="417"/>
      <c r="F62" s="417"/>
      <c r="G62" s="417"/>
      <c r="H62" s="417"/>
      <c r="I62" s="417"/>
      <c r="J62" s="417"/>
      <c r="K62" s="417"/>
      <c r="L62" s="417"/>
      <c r="M62" s="417"/>
      <c r="N62" s="417"/>
      <c r="O62" s="417"/>
      <c r="P62" s="417"/>
      <c r="Q62" s="417"/>
      <c r="R62" s="417"/>
      <c r="S62" s="417"/>
      <c r="T62" s="417"/>
      <c r="U62" s="417"/>
      <c r="V62" s="417"/>
      <c r="W62" s="417"/>
      <c r="X62" s="417"/>
      <c r="Y62" s="417"/>
      <c r="Z62" s="417"/>
      <c r="AA62" s="417"/>
      <c r="AB62" s="417"/>
      <c r="AC62" s="417"/>
      <c r="AD62" s="417"/>
      <c r="AE62" s="417"/>
      <c r="AF62" s="417"/>
      <c r="AG62" s="417"/>
      <c r="AH62" s="417"/>
      <c r="AI62" s="417"/>
      <c r="AJ62" s="417"/>
      <c r="AK62" s="417"/>
      <c r="AL62" s="417"/>
      <c r="AM62" s="417"/>
    </row>
    <row r="63" spans="2:39">
      <c r="B63" s="417"/>
      <c r="C63" s="417"/>
      <c r="D63" s="417"/>
      <c r="E63" s="417"/>
      <c r="F63" s="417"/>
      <c r="G63" s="417"/>
      <c r="H63" s="417"/>
      <c r="I63" s="417"/>
      <c r="J63" s="417"/>
      <c r="K63" s="417"/>
      <c r="L63" s="417"/>
      <c r="M63" s="417"/>
      <c r="N63" s="417"/>
      <c r="O63" s="417"/>
      <c r="P63" s="417"/>
      <c r="Q63" s="417"/>
      <c r="R63" s="417"/>
      <c r="S63" s="417"/>
      <c r="T63" s="417"/>
      <c r="U63" s="417"/>
      <c r="V63" s="417"/>
      <c r="W63" s="417"/>
      <c r="X63" s="417"/>
      <c r="Y63" s="417"/>
      <c r="Z63" s="417"/>
      <c r="AA63" s="417"/>
      <c r="AB63" s="417"/>
      <c r="AC63" s="417"/>
      <c r="AD63" s="417"/>
      <c r="AE63" s="417"/>
      <c r="AF63" s="417"/>
      <c r="AG63" s="417"/>
      <c r="AH63" s="417"/>
      <c r="AI63" s="417"/>
      <c r="AJ63" s="417"/>
      <c r="AK63" s="417"/>
      <c r="AL63" s="417"/>
      <c r="AM63" s="417"/>
    </row>
    <row r="64" spans="2:39">
      <c r="B64" s="417"/>
      <c r="C64" s="417"/>
      <c r="D64" s="417"/>
      <c r="E64" s="417"/>
      <c r="F64" s="417"/>
      <c r="G64" s="417"/>
      <c r="H64" s="417"/>
      <c r="I64" s="417"/>
      <c r="J64" s="417"/>
      <c r="K64" s="417"/>
      <c r="L64" s="417"/>
      <c r="M64" s="417"/>
      <c r="N64" s="417"/>
      <c r="O64" s="417"/>
      <c r="P64" s="417"/>
      <c r="Q64" s="417"/>
      <c r="R64" s="417"/>
      <c r="S64" s="417"/>
      <c r="T64" s="417"/>
      <c r="U64" s="417"/>
      <c r="V64" s="417"/>
      <c r="W64" s="417"/>
      <c r="X64" s="417"/>
      <c r="Y64" s="417"/>
      <c r="Z64" s="417"/>
      <c r="AA64" s="417"/>
      <c r="AB64" s="417"/>
      <c r="AC64" s="417"/>
      <c r="AD64" s="417"/>
      <c r="AE64" s="417"/>
      <c r="AF64" s="417"/>
      <c r="AG64" s="417"/>
      <c r="AH64" s="417"/>
      <c r="AI64" s="417"/>
      <c r="AJ64" s="417"/>
      <c r="AK64" s="417"/>
      <c r="AL64" s="417"/>
      <c r="AM64" s="417"/>
    </row>
    <row r="65" spans="2:39">
      <c r="B65" s="417"/>
      <c r="C65" s="417"/>
      <c r="D65" s="417"/>
      <c r="E65" s="417"/>
      <c r="F65" s="417"/>
      <c r="G65" s="417"/>
      <c r="H65" s="417"/>
      <c r="I65" s="417"/>
      <c r="J65" s="417"/>
      <c r="K65" s="417"/>
      <c r="L65" s="417"/>
      <c r="M65" s="417"/>
      <c r="N65" s="417"/>
      <c r="O65" s="417"/>
      <c r="P65" s="417"/>
      <c r="Q65" s="417"/>
      <c r="R65" s="417"/>
      <c r="S65" s="417"/>
      <c r="T65" s="417"/>
      <c r="U65" s="417"/>
      <c r="V65" s="417"/>
      <c r="W65" s="417"/>
      <c r="X65" s="417"/>
      <c r="Y65" s="417"/>
      <c r="Z65" s="417"/>
      <c r="AA65" s="417"/>
      <c r="AB65" s="417"/>
      <c r="AC65" s="417"/>
      <c r="AD65" s="417"/>
      <c r="AE65" s="417"/>
      <c r="AF65" s="417"/>
      <c r="AG65" s="417"/>
      <c r="AH65" s="417"/>
      <c r="AI65" s="417"/>
      <c r="AJ65" s="417"/>
      <c r="AK65" s="417"/>
      <c r="AL65" s="417"/>
      <c r="AM65" s="417"/>
    </row>
    <row r="66" spans="2:39">
      <c r="B66" s="417"/>
      <c r="C66" s="417"/>
      <c r="D66" s="417"/>
      <c r="E66" s="417"/>
      <c r="F66" s="417"/>
      <c r="G66" s="417"/>
      <c r="H66" s="417"/>
      <c r="I66" s="417"/>
      <c r="J66" s="417"/>
      <c r="K66" s="417"/>
      <c r="L66" s="417"/>
      <c r="M66" s="417"/>
      <c r="N66" s="417"/>
      <c r="O66" s="417"/>
      <c r="P66" s="417"/>
      <c r="Q66" s="417"/>
      <c r="R66" s="417"/>
      <c r="S66" s="417"/>
      <c r="T66" s="417"/>
      <c r="U66" s="417"/>
      <c r="V66" s="417"/>
      <c r="W66" s="417"/>
      <c r="X66" s="417"/>
      <c r="Y66" s="417"/>
      <c r="Z66" s="417"/>
      <c r="AA66" s="417"/>
      <c r="AB66" s="417"/>
      <c r="AC66" s="417"/>
      <c r="AD66" s="417"/>
      <c r="AE66" s="417"/>
      <c r="AF66" s="417"/>
      <c r="AG66" s="417"/>
      <c r="AH66" s="417"/>
      <c r="AI66" s="417"/>
      <c r="AJ66" s="417"/>
      <c r="AK66" s="417"/>
      <c r="AL66" s="417"/>
      <c r="AM66" s="417"/>
    </row>
    <row r="67" spans="2:39">
      <c r="B67" s="417"/>
      <c r="C67" s="417"/>
      <c r="D67" s="417"/>
      <c r="E67" s="417"/>
      <c r="F67" s="417"/>
      <c r="G67" s="417"/>
      <c r="H67" s="417"/>
      <c r="I67" s="417"/>
      <c r="J67" s="417"/>
      <c r="K67" s="417"/>
      <c r="L67" s="417"/>
      <c r="M67" s="417"/>
      <c r="N67" s="417"/>
      <c r="O67" s="417"/>
      <c r="P67" s="417"/>
      <c r="Q67" s="417"/>
      <c r="R67" s="417"/>
      <c r="S67" s="417"/>
      <c r="T67" s="417"/>
      <c r="U67" s="417"/>
      <c r="V67" s="417"/>
      <c r="W67" s="417"/>
      <c r="X67" s="417"/>
      <c r="Y67" s="417"/>
      <c r="Z67" s="417"/>
      <c r="AA67" s="417"/>
      <c r="AB67" s="417"/>
      <c r="AC67" s="417"/>
      <c r="AD67" s="417"/>
      <c r="AE67" s="417"/>
      <c r="AF67" s="417"/>
      <c r="AG67" s="417"/>
      <c r="AH67" s="417"/>
      <c r="AI67" s="417"/>
      <c r="AJ67" s="417"/>
      <c r="AK67" s="417"/>
      <c r="AL67" s="417"/>
      <c r="AM67" s="417"/>
    </row>
    <row r="68" spans="2:39">
      <c r="B68" s="417"/>
      <c r="C68" s="417"/>
      <c r="D68" s="417"/>
      <c r="E68" s="417"/>
      <c r="F68" s="417"/>
      <c r="G68" s="417"/>
      <c r="H68" s="417"/>
      <c r="I68" s="417"/>
      <c r="J68" s="417"/>
      <c r="K68" s="417"/>
      <c r="L68" s="417"/>
      <c r="M68" s="417"/>
      <c r="N68" s="417"/>
      <c r="O68" s="417"/>
      <c r="P68" s="417"/>
      <c r="Q68" s="417"/>
      <c r="R68" s="417"/>
      <c r="S68" s="417"/>
      <c r="T68" s="417"/>
      <c r="U68" s="417"/>
      <c r="V68" s="417"/>
      <c r="W68" s="417"/>
      <c r="X68" s="417"/>
      <c r="Y68" s="417"/>
      <c r="Z68" s="417"/>
      <c r="AA68" s="417"/>
      <c r="AB68" s="417"/>
      <c r="AC68" s="417"/>
      <c r="AD68" s="417"/>
      <c r="AE68" s="417"/>
      <c r="AF68" s="417"/>
      <c r="AG68" s="417"/>
      <c r="AH68" s="417"/>
      <c r="AI68" s="417"/>
      <c r="AJ68" s="417"/>
      <c r="AK68" s="417"/>
      <c r="AL68" s="417"/>
      <c r="AM68" s="417"/>
    </row>
    <row r="69" spans="2:39">
      <c r="B69" s="417"/>
      <c r="C69" s="417"/>
      <c r="D69" s="417"/>
      <c r="E69" s="417"/>
      <c r="F69" s="417"/>
      <c r="G69" s="417"/>
      <c r="H69" s="417"/>
      <c r="I69" s="417"/>
      <c r="J69" s="417"/>
      <c r="K69" s="417"/>
      <c r="L69" s="417"/>
      <c r="M69" s="417"/>
      <c r="N69" s="417"/>
      <c r="O69" s="417"/>
      <c r="P69" s="417"/>
      <c r="Q69" s="417"/>
      <c r="R69" s="417"/>
      <c r="S69" s="417"/>
      <c r="T69" s="417"/>
      <c r="U69" s="417"/>
      <c r="V69" s="417"/>
      <c r="W69" s="417"/>
      <c r="X69" s="417"/>
      <c r="Y69" s="417"/>
      <c r="Z69" s="417"/>
      <c r="AA69" s="417"/>
      <c r="AB69" s="417"/>
      <c r="AC69" s="417"/>
      <c r="AD69" s="417"/>
      <c r="AE69" s="417"/>
      <c r="AF69" s="417"/>
      <c r="AG69" s="417"/>
      <c r="AH69" s="417"/>
      <c r="AI69" s="417"/>
      <c r="AJ69" s="417"/>
      <c r="AK69" s="417"/>
      <c r="AL69" s="417"/>
      <c r="AM69" s="417"/>
    </row>
    <row r="70" spans="2:39">
      <c r="B70" s="417"/>
      <c r="C70" s="417"/>
      <c r="D70" s="417"/>
      <c r="E70" s="417"/>
      <c r="F70" s="417"/>
      <c r="G70" s="417"/>
      <c r="H70" s="417"/>
      <c r="I70" s="417"/>
      <c r="J70" s="417"/>
      <c r="K70" s="417"/>
      <c r="L70" s="417"/>
      <c r="M70" s="417"/>
      <c r="N70" s="417"/>
      <c r="O70" s="417"/>
      <c r="P70" s="417"/>
      <c r="Q70" s="417"/>
      <c r="R70" s="417"/>
      <c r="S70" s="417"/>
      <c r="T70" s="417"/>
      <c r="U70" s="417"/>
      <c r="V70" s="417"/>
      <c r="W70" s="417"/>
      <c r="X70" s="417"/>
      <c r="Y70" s="417"/>
      <c r="Z70" s="417"/>
      <c r="AA70" s="417"/>
      <c r="AB70" s="417"/>
      <c r="AC70" s="417"/>
      <c r="AD70" s="417"/>
      <c r="AE70" s="417"/>
      <c r="AF70" s="417"/>
      <c r="AG70" s="417"/>
      <c r="AH70" s="417"/>
      <c r="AI70" s="417"/>
      <c r="AJ70" s="417"/>
      <c r="AK70" s="417"/>
      <c r="AL70" s="417"/>
      <c r="AM70" s="417"/>
    </row>
    <row r="71" spans="2:39">
      <c r="B71" s="417"/>
      <c r="C71" s="417"/>
      <c r="D71" s="417"/>
      <c r="E71" s="417"/>
      <c r="F71" s="417"/>
      <c r="G71" s="417"/>
      <c r="H71" s="417"/>
      <c r="I71" s="417"/>
      <c r="J71" s="417"/>
      <c r="K71" s="417"/>
      <c r="L71" s="417"/>
      <c r="M71" s="417"/>
      <c r="N71" s="417"/>
      <c r="O71" s="417"/>
      <c r="P71" s="417"/>
      <c r="Q71" s="417"/>
      <c r="R71" s="417"/>
      <c r="S71" s="417"/>
      <c r="T71" s="417"/>
      <c r="U71" s="417"/>
      <c r="V71" s="417"/>
      <c r="W71" s="417"/>
      <c r="X71" s="417"/>
      <c r="Y71" s="417"/>
      <c r="Z71" s="417"/>
      <c r="AA71" s="417"/>
      <c r="AB71" s="417"/>
      <c r="AC71" s="417"/>
      <c r="AD71" s="417"/>
      <c r="AE71" s="417"/>
      <c r="AF71" s="417"/>
      <c r="AG71" s="417"/>
      <c r="AH71" s="417"/>
      <c r="AI71" s="417"/>
      <c r="AJ71" s="417"/>
      <c r="AK71" s="417"/>
      <c r="AL71" s="417"/>
      <c r="AM71" s="417"/>
    </row>
    <row r="72" spans="2:39">
      <c r="B72" s="417"/>
      <c r="C72" s="417"/>
      <c r="D72" s="417"/>
      <c r="E72" s="417"/>
      <c r="F72" s="417"/>
      <c r="G72" s="417"/>
      <c r="H72" s="417"/>
      <c r="I72" s="417"/>
      <c r="J72" s="417"/>
      <c r="K72" s="417"/>
      <c r="L72" s="417"/>
      <c r="M72" s="417"/>
      <c r="N72" s="417"/>
      <c r="O72" s="417"/>
      <c r="P72" s="417"/>
      <c r="Q72" s="417"/>
      <c r="R72" s="417"/>
      <c r="S72" s="417"/>
      <c r="T72" s="417"/>
      <c r="U72" s="417"/>
      <c r="V72" s="417"/>
      <c r="W72" s="417"/>
      <c r="X72" s="417"/>
      <c r="Y72" s="417"/>
      <c r="Z72" s="417"/>
      <c r="AA72" s="417"/>
      <c r="AB72" s="417"/>
      <c r="AC72" s="417"/>
      <c r="AD72" s="417"/>
      <c r="AE72" s="417"/>
      <c r="AF72" s="417"/>
      <c r="AG72" s="417"/>
      <c r="AH72" s="417"/>
      <c r="AI72" s="417"/>
      <c r="AJ72" s="417"/>
      <c r="AK72" s="417"/>
      <c r="AL72" s="417"/>
      <c r="AM72" s="417"/>
    </row>
    <row r="73" spans="2:39">
      <c r="B73" s="417"/>
      <c r="C73" s="417"/>
      <c r="D73" s="417"/>
      <c r="E73" s="417"/>
      <c r="F73" s="417"/>
      <c r="G73" s="417"/>
      <c r="H73" s="417"/>
      <c r="I73" s="417"/>
      <c r="J73" s="417"/>
      <c r="K73" s="417"/>
      <c r="L73" s="417"/>
      <c r="M73" s="417"/>
      <c r="N73" s="417"/>
      <c r="O73" s="417"/>
      <c r="P73" s="417"/>
      <c r="Q73" s="417"/>
      <c r="R73" s="417"/>
      <c r="S73" s="417"/>
      <c r="T73" s="417"/>
      <c r="U73" s="417"/>
      <c r="V73" s="417"/>
      <c r="W73" s="417"/>
      <c r="X73" s="417"/>
      <c r="Y73" s="417"/>
      <c r="Z73" s="417"/>
      <c r="AA73" s="417"/>
      <c r="AB73" s="417"/>
      <c r="AC73" s="417"/>
      <c r="AD73" s="417"/>
      <c r="AE73" s="417"/>
      <c r="AF73" s="417"/>
      <c r="AG73" s="417"/>
      <c r="AH73" s="417"/>
      <c r="AI73" s="417"/>
      <c r="AJ73" s="417"/>
      <c r="AK73" s="417"/>
      <c r="AL73" s="417"/>
      <c r="AM73" s="417"/>
    </row>
    <row r="74" spans="2:39">
      <c r="B74" s="417"/>
      <c r="C74" s="417"/>
      <c r="D74" s="417"/>
      <c r="E74" s="417"/>
      <c r="F74" s="417"/>
      <c r="G74" s="417"/>
      <c r="H74" s="417"/>
      <c r="I74" s="417"/>
      <c r="J74" s="417"/>
      <c r="K74" s="417"/>
      <c r="L74" s="417"/>
      <c r="M74" s="417"/>
      <c r="N74" s="417"/>
      <c r="O74" s="417"/>
      <c r="P74" s="417"/>
      <c r="Q74" s="417"/>
      <c r="R74" s="417"/>
      <c r="S74" s="417"/>
      <c r="T74" s="417"/>
      <c r="U74" s="417"/>
      <c r="V74" s="417"/>
      <c r="W74" s="417"/>
      <c r="X74" s="417"/>
      <c r="Y74" s="417"/>
      <c r="Z74" s="417"/>
      <c r="AA74" s="417"/>
      <c r="AB74" s="417"/>
      <c r="AC74" s="417"/>
      <c r="AD74" s="417"/>
      <c r="AE74" s="417"/>
      <c r="AF74" s="417"/>
      <c r="AG74" s="417"/>
      <c r="AH74" s="417"/>
      <c r="AI74" s="417"/>
      <c r="AJ74" s="417"/>
      <c r="AK74" s="417"/>
      <c r="AL74" s="417"/>
      <c r="AM74" s="417"/>
    </row>
    <row r="75" spans="2:39">
      <c r="B75" s="417"/>
      <c r="C75" s="417"/>
      <c r="D75" s="417"/>
      <c r="E75" s="417"/>
      <c r="F75" s="417"/>
      <c r="G75" s="417"/>
      <c r="H75" s="417"/>
      <c r="I75" s="417"/>
      <c r="J75" s="417"/>
      <c r="K75" s="417"/>
      <c r="L75" s="417"/>
      <c r="M75" s="417"/>
      <c r="N75" s="417"/>
      <c r="O75" s="417"/>
      <c r="P75" s="417"/>
      <c r="Q75" s="417"/>
      <c r="R75" s="417"/>
      <c r="S75" s="417"/>
      <c r="T75" s="417"/>
      <c r="U75" s="417"/>
      <c r="V75" s="417"/>
      <c r="W75" s="417"/>
      <c r="X75" s="417"/>
      <c r="Y75" s="417"/>
      <c r="Z75" s="417"/>
      <c r="AA75" s="417"/>
      <c r="AB75" s="417"/>
      <c r="AC75" s="417"/>
      <c r="AD75" s="417"/>
      <c r="AE75" s="417"/>
      <c r="AF75" s="417"/>
      <c r="AG75" s="417"/>
      <c r="AH75" s="417"/>
      <c r="AI75" s="417"/>
      <c r="AJ75" s="417"/>
      <c r="AK75" s="417"/>
      <c r="AL75" s="417"/>
      <c r="AM75" s="417"/>
    </row>
    <row r="76" spans="2:39">
      <c r="B76" s="417"/>
      <c r="C76" s="417"/>
      <c r="D76" s="417"/>
      <c r="E76" s="417"/>
      <c r="F76" s="417"/>
      <c r="G76" s="417"/>
      <c r="H76" s="417"/>
      <c r="I76" s="417"/>
      <c r="J76" s="417"/>
      <c r="K76" s="417"/>
      <c r="L76" s="417"/>
      <c r="M76" s="417"/>
      <c r="N76" s="417"/>
      <c r="O76" s="417"/>
      <c r="P76" s="417"/>
      <c r="Q76" s="417"/>
      <c r="R76" s="417"/>
      <c r="S76" s="417"/>
      <c r="T76" s="417"/>
      <c r="U76" s="417"/>
      <c r="V76" s="417"/>
      <c r="W76" s="417"/>
      <c r="X76" s="417"/>
      <c r="Y76" s="417"/>
      <c r="Z76" s="417"/>
      <c r="AA76" s="417"/>
      <c r="AB76" s="417"/>
      <c r="AC76" s="417"/>
      <c r="AD76" s="417"/>
      <c r="AE76" s="417"/>
      <c r="AF76" s="417"/>
      <c r="AG76" s="417"/>
      <c r="AH76" s="417"/>
      <c r="AI76" s="417"/>
      <c r="AJ76" s="417"/>
      <c r="AK76" s="417"/>
      <c r="AL76" s="417"/>
      <c r="AM76" s="417"/>
    </row>
    <row r="77" spans="2:39">
      <c r="B77" s="417"/>
      <c r="C77" s="417"/>
      <c r="D77" s="417"/>
      <c r="E77" s="417"/>
      <c r="F77" s="417"/>
      <c r="G77" s="417"/>
      <c r="H77" s="417"/>
      <c r="I77" s="417"/>
      <c r="J77" s="417"/>
      <c r="K77" s="417"/>
      <c r="L77" s="417"/>
      <c r="M77" s="417"/>
      <c r="N77" s="417"/>
      <c r="O77" s="417"/>
      <c r="P77" s="417"/>
      <c r="Q77" s="417"/>
      <c r="R77" s="417"/>
      <c r="S77" s="417"/>
      <c r="T77" s="417"/>
      <c r="U77" s="417"/>
      <c r="V77" s="417"/>
      <c r="W77" s="417"/>
      <c r="X77" s="417"/>
      <c r="Y77" s="417"/>
      <c r="Z77" s="417"/>
      <c r="AA77" s="417"/>
      <c r="AB77" s="417"/>
      <c r="AC77" s="417"/>
      <c r="AD77" s="417"/>
      <c r="AE77" s="417"/>
      <c r="AF77" s="417"/>
      <c r="AG77" s="417"/>
      <c r="AH77" s="417"/>
      <c r="AI77" s="417"/>
      <c r="AJ77" s="417"/>
      <c r="AK77" s="417"/>
      <c r="AL77" s="417"/>
      <c r="AM77" s="417"/>
    </row>
    <row r="78" spans="2:39">
      <c r="B78" s="417"/>
      <c r="C78" s="417"/>
      <c r="D78" s="417"/>
      <c r="E78" s="417"/>
      <c r="F78" s="417"/>
      <c r="G78" s="417"/>
      <c r="H78" s="417"/>
      <c r="I78" s="417"/>
      <c r="J78" s="417"/>
      <c r="K78" s="417"/>
      <c r="L78" s="417"/>
      <c r="M78" s="417"/>
      <c r="N78" s="417"/>
      <c r="O78" s="417"/>
      <c r="P78" s="417"/>
      <c r="Q78" s="417"/>
      <c r="R78" s="417"/>
      <c r="S78" s="417"/>
      <c r="T78" s="417"/>
      <c r="U78" s="417"/>
      <c r="V78" s="417"/>
      <c r="W78" s="417"/>
      <c r="X78" s="417"/>
      <c r="Y78" s="417"/>
      <c r="Z78" s="417"/>
      <c r="AA78" s="417"/>
      <c r="AB78" s="417"/>
      <c r="AC78" s="417"/>
      <c r="AD78" s="417"/>
      <c r="AE78" s="417"/>
      <c r="AF78" s="417"/>
      <c r="AG78" s="417"/>
      <c r="AH78" s="417"/>
      <c r="AI78" s="417"/>
      <c r="AJ78" s="417"/>
      <c r="AK78" s="417"/>
      <c r="AL78" s="417"/>
      <c r="AM78" s="417"/>
    </row>
    <row r="79" spans="2:39">
      <c r="B79" s="417"/>
      <c r="C79" s="417"/>
      <c r="D79" s="417"/>
      <c r="E79" s="417"/>
      <c r="F79" s="417"/>
      <c r="G79" s="417"/>
      <c r="H79" s="417"/>
      <c r="I79" s="417"/>
      <c r="J79" s="417"/>
      <c r="K79" s="417"/>
      <c r="L79" s="417"/>
      <c r="M79" s="417"/>
      <c r="N79" s="417"/>
      <c r="O79" s="417"/>
      <c r="P79" s="417"/>
      <c r="Q79" s="417"/>
      <c r="R79" s="417"/>
      <c r="S79" s="417"/>
      <c r="T79" s="417"/>
      <c r="U79" s="417"/>
      <c r="V79" s="417"/>
      <c r="W79" s="417"/>
      <c r="X79" s="417"/>
      <c r="Y79" s="417"/>
      <c r="Z79" s="417"/>
      <c r="AA79" s="417"/>
      <c r="AB79" s="417"/>
      <c r="AC79" s="417"/>
      <c r="AD79" s="417"/>
      <c r="AE79" s="417"/>
      <c r="AF79" s="417"/>
      <c r="AG79" s="417"/>
      <c r="AH79" s="417"/>
      <c r="AI79" s="417"/>
      <c r="AJ79" s="417"/>
      <c r="AK79" s="417"/>
      <c r="AL79" s="417"/>
      <c r="AM79" s="417"/>
    </row>
    <row r="80" spans="2:39">
      <c r="B80" s="417"/>
      <c r="C80" s="417"/>
      <c r="D80" s="417"/>
      <c r="E80" s="417"/>
      <c r="F80" s="417"/>
      <c r="G80" s="417"/>
      <c r="H80" s="417"/>
      <c r="I80" s="417"/>
      <c r="J80" s="417"/>
      <c r="K80" s="417"/>
      <c r="L80" s="417"/>
      <c r="M80" s="417"/>
      <c r="N80" s="417"/>
      <c r="O80" s="417"/>
      <c r="P80" s="417"/>
      <c r="Q80" s="417"/>
      <c r="R80" s="417"/>
      <c r="S80" s="417"/>
      <c r="T80" s="417"/>
      <c r="U80" s="417"/>
      <c r="V80" s="417"/>
      <c r="W80" s="417"/>
      <c r="X80" s="417"/>
      <c r="Y80" s="417"/>
      <c r="Z80" s="417"/>
      <c r="AA80" s="417"/>
      <c r="AB80" s="417"/>
      <c r="AC80" s="417"/>
      <c r="AD80" s="417"/>
      <c r="AE80" s="417"/>
      <c r="AF80" s="417"/>
      <c r="AG80" s="417"/>
      <c r="AH80" s="417"/>
      <c r="AI80" s="417"/>
      <c r="AJ80" s="417"/>
      <c r="AK80" s="417"/>
      <c r="AL80" s="417"/>
      <c r="AM80" s="417"/>
    </row>
    <row r="81" spans="2:39">
      <c r="B81" s="417"/>
      <c r="C81" s="417"/>
      <c r="D81" s="417"/>
      <c r="E81" s="417"/>
      <c r="F81" s="417"/>
      <c r="G81" s="417"/>
      <c r="H81" s="417"/>
      <c r="I81" s="417"/>
      <c r="J81" s="417"/>
      <c r="K81" s="417"/>
      <c r="L81" s="417"/>
      <c r="M81" s="417"/>
      <c r="N81" s="417"/>
      <c r="O81" s="417"/>
      <c r="P81" s="417"/>
      <c r="Q81" s="417"/>
      <c r="R81" s="417"/>
      <c r="S81" s="417"/>
      <c r="T81" s="417"/>
      <c r="U81" s="417"/>
      <c r="V81" s="417"/>
      <c r="W81" s="417"/>
      <c r="X81" s="417"/>
      <c r="Y81" s="417"/>
      <c r="Z81" s="417"/>
      <c r="AA81" s="417"/>
      <c r="AB81" s="417"/>
      <c r="AC81" s="417"/>
      <c r="AD81" s="417"/>
      <c r="AE81" s="417"/>
      <c r="AF81" s="417"/>
      <c r="AG81" s="417"/>
      <c r="AH81" s="417"/>
      <c r="AI81" s="417"/>
      <c r="AJ81" s="417"/>
      <c r="AK81" s="417"/>
      <c r="AL81" s="417"/>
      <c r="AM81" s="417"/>
    </row>
    <row r="82" spans="2:39">
      <c r="B82" s="417"/>
      <c r="C82" s="417"/>
      <c r="D82" s="417"/>
      <c r="E82" s="417"/>
      <c r="F82" s="417"/>
      <c r="G82" s="417"/>
      <c r="H82" s="417"/>
      <c r="I82" s="417"/>
      <c r="J82" s="417"/>
      <c r="K82" s="417"/>
      <c r="L82" s="417"/>
      <c r="M82" s="417"/>
      <c r="N82" s="417"/>
      <c r="O82" s="417"/>
      <c r="P82" s="417"/>
      <c r="Q82" s="417"/>
      <c r="R82" s="417"/>
      <c r="S82" s="417"/>
      <c r="T82" s="417"/>
      <c r="U82" s="417"/>
      <c r="V82" s="417"/>
      <c r="W82" s="417"/>
      <c r="X82" s="417"/>
      <c r="Y82" s="417"/>
      <c r="Z82" s="417"/>
      <c r="AA82" s="417"/>
      <c r="AB82" s="417"/>
      <c r="AC82" s="417"/>
      <c r="AD82" s="417"/>
      <c r="AE82" s="417"/>
      <c r="AF82" s="417"/>
      <c r="AG82" s="417"/>
      <c r="AH82" s="417"/>
      <c r="AI82" s="417"/>
      <c r="AJ82" s="417"/>
      <c r="AK82" s="417"/>
      <c r="AL82" s="417"/>
      <c r="AM82" s="417"/>
    </row>
    <row r="83" spans="2:39">
      <c r="B83" s="417"/>
      <c r="C83" s="417"/>
      <c r="D83" s="417"/>
      <c r="E83" s="417"/>
      <c r="F83" s="417"/>
      <c r="G83" s="417"/>
      <c r="H83" s="417"/>
      <c r="I83" s="417"/>
      <c r="J83" s="417"/>
      <c r="K83" s="417"/>
      <c r="L83" s="417"/>
      <c r="M83" s="417"/>
      <c r="N83" s="417"/>
      <c r="O83" s="417"/>
      <c r="P83" s="417"/>
      <c r="Q83" s="417"/>
      <c r="R83" s="417"/>
      <c r="S83" s="417"/>
      <c r="T83" s="417"/>
      <c r="U83" s="417"/>
      <c r="V83" s="417"/>
      <c r="W83" s="417"/>
      <c r="X83" s="417"/>
      <c r="Y83" s="417"/>
      <c r="Z83" s="417"/>
      <c r="AA83" s="417"/>
      <c r="AB83" s="417"/>
      <c r="AC83" s="417"/>
      <c r="AD83" s="417"/>
      <c r="AE83" s="417"/>
      <c r="AF83" s="417"/>
      <c r="AG83" s="417"/>
      <c r="AH83" s="417"/>
      <c r="AI83" s="417"/>
      <c r="AJ83" s="417"/>
      <c r="AK83" s="417"/>
      <c r="AL83" s="417"/>
      <c r="AM83" s="417"/>
    </row>
    <row r="84" spans="2:39">
      <c r="B84" s="417"/>
      <c r="C84" s="417"/>
      <c r="D84" s="417"/>
      <c r="E84" s="417"/>
      <c r="F84" s="417"/>
      <c r="G84" s="417"/>
      <c r="H84" s="417"/>
      <c r="I84" s="417"/>
      <c r="J84" s="417"/>
      <c r="K84" s="417"/>
      <c r="L84" s="417"/>
      <c r="M84" s="417"/>
      <c r="N84" s="417"/>
      <c r="O84" s="417"/>
      <c r="P84" s="417"/>
      <c r="Q84" s="417"/>
      <c r="R84" s="417"/>
      <c r="S84" s="417"/>
      <c r="T84" s="417"/>
      <c r="U84" s="417"/>
      <c r="V84" s="417"/>
      <c r="W84" s="417"/>
      <c r="X84" s="417"/>
      <c r="Y84" s="417"/>
      <c r="Z84" s="417"/>
      <c r="AA84" s="417"/>
      <c r="AB84" s="417"/>
      <c r="AC84" s="417"/>
      <c r="AD84" s="417"/>
      <c r="AE84" s="417"/>
      <c r="AF84" s="417"/>
      <c r="AG84" s="417"/>
      <c r="AH84" s="417"/>
      <c r="AI84" s="417"/>
      <c r="AJ84" s="417"/>
      <c r="AK84" s="417"/>
      <c r="AL84" s="417"/>
      <c r="AM84" s="417"/>
    </row>
    <row r="85" spans="2:39">
      <c r="B85" s="417"/>
      <c r="C85" s="417"/>
      <c r="D85" s="417"/>
      <c r="E85" s="417"/>
      <c r="F85" s="417"/>
      <c r="G85" s="417"/>
      <c r="H85" s="417"/>
      <c r="I85" s="417"/>
      <c r="J85" s="417"/>
      <c r="K85" s="417"/>
      <c r="L85" s="417"/>
      <c r="M85" s="417"/>
      <c r="N85" s="417"/>
      <c r="O85" s="417"/>
      <c r="P85" s="417"/>
      <c r="Q85" s="417"/>
      <c r="R85" s="417"/>
      <c r="S85" s="417"/>
      <c r="T85" s="417"/>
      <c r="U85" s="417"/>
      <c r="V85" s="417"/>
      <c r="W85" s="417"/>
      <c r="X85" s="417"/>
      <c r="Y85" s="417"/>
      <c r="Z85" s="417"/>
      <c r="AA85" s="417"/>
      <c r="AB85" s="417"/>
      <c r="AC85" s="417"/>
      <c r="AD85" s="417"/>
      <c r="AE85" s="417"/>
      <c r="AF85" s="417"/>
      <c r="AG85" s="417"/>
      <c r="AH85" s="417"/>
      <c r="AI85" s="417"/>
      <c r="AJ85" s="417"/>
      <c r="AK85" s="417"/>
      <c r="AL85" s="417"/>
      <c r="AM85" s="417"/>
    </row>
    <row r="86" spans="2:39">
      <c r="B86" s="417"/>
      <c r="C86" s="417"/>
      <c r="D86" s="417"/>
      <c r="E86" s="417"/>
      <c r="F86" s="417"/>
      <c r="G86" s="417"/>
      <c r="H86" s="417"/>
      <c r="I86" s="417"/>
      <c r="J86" s="417"/>
      <c r="K86" s="417"/>
      <c r="L86" s="417"/>
      <c r="M86" s="417"/>
      <c r="N86" s="417"/>
      <c r="O86" s="417"/>
      <c r="P86" s="417"/>
      <c r="Q86" s="417"/>
      <c r="R86" s="417"/>
      <c r="S86" s="417"/>
      <c r="T86" s="417"/>
      <c r="U86" s="417"/>
      <c r="V86" s="417"/>
      <c r="W86" s="417"/>
      <c r="X86" s="417"/>
      <c r="Y86" s="417"/>
      <c r="Z86" s="417"/>
      <c r="AA86" s="417"/>
      <c r="AB86" s="417"/>
      <c r="AC86" s="417"/>
      <c r="AD86" s="417"/>
      <c r="AE86" s="417"/>
      <c r="AF86" s="417"/>
      <c r="AG86" s="417"/>
      <c r="AH86" s="417"/>
      <c r="AI86" s="417"/>
      <c r="AJ86" s="417"/>
      <c r="AK86" s="417"/>
      <c r="AL86" s="417"/>
      <c r="AM86" s="417"/>
    </row>
    <row r="87" spans="2:39">
      <c r="B87" s="417"/>
      <c r="C87" s="417"/>
      <c r="D87" s="417"/>
      <c r="E87" s="417"/>
      <c r="F87" s="417"/>
      <c r="G87" s="417"/>
      <c r="H87" s="417"/>
      <c r="I87" s="417"/>
      <c r="J87" s="417"/>
      <c r="K87" s="417"/>
      <c r="L87" s="417"/>
      <c r="M87" s="417"/>
      <c r="N87" s="417"/>
      <c r="O87" s="417"/>
      <c r="P87" s="417"/>
      <c r="Q87" s="417"/>
      <c r="R87" s="417"/>
      <c r="S87" s="417"/>
      <c r="T87" s="417"/>
      <c r="U87" s="417"/>
      <c r="V87" s="417"/>
      <c r="W87" s="417"/>
      <c r="X87" s="417"/>
      <c r="Y87" s="417"/>
      <c r="Z87" s="417"/>
      <c r="AA87" s="417"/>
      <c r="AB87" s="417"/>
      <c r="AC87" s="417"/>
      <c r="AD87" s="417"/>
      <c r="AE87" s="417"/>
      <c r="AF87" s="417"/>
      <c r="AG87" s="417"/>
      <c r="AH87" s="417"/>
      <c r="AI87" s="417"/>
      <c r="AJ87" s="417"/>
      <c r="AK87" s="417"/>
      <c r="AL87" s="417"/>
      <c r="AM87" s="417"/>
    </row>
    <row r="88" spans="2:39">
      <c r="B88" s="417"/>
      <c r="C88" s="417"/>
      <c r="D88" s="417"/>
      <c r="E88" s="417"/>
      <c r="F88" s="417"/>
      <c r="G88" s="417"/>
      <c r="H88" s="417"/>
      <c r="I88" s="417"/>
      <c r="J88" s="417"/>
      <c r="K88" s="417"/>
      <c r="L88" s="417"/>
      <c r="M88" s="417"/>
      <c r="N88" s="417"/>
      <c r="O88" s="417"/>
      <c r="P88" s="417"/>
      <c r="Q88" s="417"/>
      <c r="R88" s="417"/>
      <c r="S88" s="417"/>
      <c r="T88" s="417"/>
      <c r="U88" s="417"/>
      <c r="V88" s="417"/>
      <c r="W88" s="417"/>
      <c r="X88" s="417"/>
      <c r="Y88" s="417"/>
      <c r="Z88" s="417"/>
      <c r="AA88" s="417"/>
      <c r="AB88" s="417"/>
      <c r="AC88" s="417"/>
      <c r="AD88" s="417"/>
      <c r="AE88" s="417"/>
      <c r="AF88" s="417"/>
      <c r="AG88" s="417"/>
      <c r="AH88" s="417"/>
      <c r="AI88" s="417"/>
      <c r="AJ88" s="417"/>
      <c r="AK88" s="417"/>
      <c r="AL88" s="417"/>
      <c r="AM88" s="417"/>
    </row>
    <row r="89" spans="2:39">
      <c r="B89" s="417"/>
      <c r="C89" s="417"/>
      <c r="D89" s="417"/>
      <c r="E89" s="417"/>
      <c r="F89" s="417"/>
      <c r="G89" s="417"/>
      <c r="H89" s="417"/>
      <c r="I89" s="417"/>
      <c r="J89" s="417"/>
      <c r="K89" s="417"/>
      <c r="L89" s="417"/>
      <c r="M89" s="417"/>
      <c r="N89" s="417"/>
      <c r="O89" s="417"/>
      <c r="P89" s="417"/>
      <c r="Q89" s="417"/>
      <c r="R89" s="417"/>
      <c r="S89" s="417"/>
      <c r="T89" s="417"/>
      <c r="U89" s="417"/>
      <c r="V89" s="417"/>
      <c r="W89" s="417"/>
      <c r="X89" s="417"/>
      <c r="Y89" s="417"/>
      <c r="Z89" s="417"/>
      <c r="AA89" s="417"/>
      <c r="AB89" s="417"/>
      <c r="AC89" s="417"/>
      <c r="AD89" s="417"/>
      <c r="AE89" s="417"/>
      <c r="AF89" s="417"/>
      <c r="AG89" s="417"/>
      <c r="AH89" s="417"/>
      <c r="AI89" s="417"/>
      <c r="AJ89" s="417"/>
      <c r="AK89" s="417"/>
      <c r="AL89" s="417"/>
      <c r="AM89" s="417"/>
    </row>
    <row r="90" spans="2:39">
      <c r="B90" s="417"/>
      <c r="C90" s="417"/>
      <c r="D90" s="417"/>
      <c r="E90" s="417"/>
      <c r="F90" s="417"/>
      <c r="G90" s="417"/>
      <c r="H90" s="417"/>
      <c r="I90" s="417"/>
      <c r="J90" s="417"/>
      <c r="K90" s="417"/>
      <c r="L90" s="417"/>
      <c r="M90" s="417"/>
      <c r="N90" s="417"/>
      <c r="O90" s="417"/>
      <c r="P90" s="417"/>
      <c r="Q90" s="417"/>
      <c r="R90" s="417"/>
      <c r="S90" s="417"/>
      <c r="T90" s="417"/>
      <c r="U90" s="417"/>
      <c r="V90" s="417"/>
      <c r="W90" s="417"/>
      <c r="X90" s="417"/>
      <c r="Y90" s="417"/>
      <c r="Z90" s="417"/>
      <c r="AA90" s="417"/>
      <c r="AB90" s="417"/>
      <c r="AC90" s="417"/>
      <c r="AD90" s="417"/>
      <c r="AE90" s="417"/>
      <c r="AF90" s="417"/>
      <c r="AG90" s="417"/>
      <c r="AH90" s="417"/>
      <c r="AI90" s="417"/>
      <c r="AJ90" s="417"/>
      <c r="AK90" s="417"/>
      <c r="AL90" s="417"/>
      <c r="AM90" s="417"/>
    </row>
    <row r="91" spans="2:39">
      <c r="B91" s="417"/>
      <c r="C91" s="417"/>
      <c r="D91" s="417"/>
      <c r="E91" s="417"/>
      <c r="F91" s="417"/>
      <c r="G91" s="417"/>
      <c r="H91" s="417"/>
      <c r="I91" s="417"/>
      <c r="J91" s="417"/>
      <c r="K91" s="417"/>
      <c r="L91" s="417"/>
      <c r="M91" s="417"/>
      <c r="N91" s="417"/>
      <c r="O91" s="417"/>
      <c r="P91" s="417"/>
      <c r="Q91" s="417"/>
      <c r="R91" s="417"/>
      <c r="S91" s="417"/>
      <c r="T91" s="417"/>
      <c r="U91" s="417"/>
      <c r="V91" s="417"/>
      <c r="W91" s="417"/>
      <c r="X91" s="417"/>
      <c r="Y91" s="417"/>
      <c r="Z91" s="417"/>
      <c r="AA91" s="417"/>
      <c r="AB91" s="417"/>
      <c r="AC91" s="417"/>
      <c r="AD91" s="417"/>
      <c r="AE91" s="417"/>
      <c r="AF91" s="417"/>
      <c r="AG91" s="417"/>
      <c r="AH91" s="417"/>
      <c r="AI91" s="417"/>
      <c r="AJ91" s="417"/>
      <c r="AK91" s="417"/>
      <c r="AL91" s="417"/>
      <c r="AM91" s="417"/>
    </row>
    <row r="92" spans="2:39">
      <c r="B92" s="417"/>
      <c r="C92" s="417"/>
      <c r="D92" s="417"/>
      <c r="E92" s="417"/>
      <c r="F92" s="417"/>
      <c r="G92" s="417"/>
      <c r="H92" s="417"/>
      <c r="I92" s="417"/>
      <c r="J92" s="417"/>
      <c r="K92" s="417"/>
      <c r="L92" s="417"/>
      <c r="M92" s="417"/>
      <c r="N92" s="417"/>
      <c r="O92" s="417"/>
      <c r="P92" s="417"/>
      <c r="Q92" s="417"/>
      <c r="R92" s="417"/>
      <c r="S92" s="417"/>
      <c r="T92" s="417"/>
      <c r="U92" s="417"/>
      <c r="V92" s="417"/>
      <c r="W92" s="417"/>
      <c r="X92" s="417"/>
      <c r="Y92" s="417"/>
      <c r="Z92" s="417"/>
      <c r="AA92" s="417"/>
      <c r="AB92" s="417"/>
      <c r="AC92" s="417"/>
      <c r="AD92" s="417"/>
      <c r="AE92" s="417"/>
      <c r="AF92" s="417"/>
      <c r="AG92" s="417"/>
      <c r="AH92" s="417"/>
      <c r="AI92" s="417"/>
      <c r="AJ92" s="417"/>
      <c r="AK92" s="417"/>
      <c r="AL92" s="417"/>
      <c r="AM92" s="417"/>
    </row>
    <row r="93" spans="2:39">
      <c r="B93" s="417"/>
      <c r="C93" s="417"/>
      <c r="D93" s="417"/>
      <c r="E93" s="417"/>
      <c r="F93" s="417"/>
      <c r="G93" s="417"/>
      <c r="H93" s="417"/>
      <c r="I93" s="417"/>
      <c r="J93" s="417"/>
      <c r="K93" s="417"/>
      <c r="L93" s="417"/>
      <c r="M93" s="417"/>
      <c r="N93" s="417"/>
      <c r="O93" s="417"/>
      <c r="P93" s="417"/>
      <c r="Q93" s="417"/>
      <c r="R93" s="417"/>
      <c r="S93" s="417"/>
      <c r="T93" s="417"/>
      <c r="U93" s="417"/>
      <c r="V93" s="417"/>
      <c r="W93" s="417"/>
      <c r="X93" s="417"/>
      <c r="Y93" s="417"/>
      <c r="Z93" s="417"/>
      <c r="AA93" s="417"/>
      <c r="AB93" s="417"/>
      <c r="AC93" s="417"/>
      <c r="AD93" s="417"/>
      <c r="AE93" s="417"/>
      <c r="AF93" s="417"/>
      <c r="AG93" s="417"/>
      <c r="AH93" s="417"/>
      <c r="AI93" s="417"/>
      <c r="AJ93" s="417"/>
      <c r="AK93" s="417"/>
      <c r="AL93" s="417"/>
      <c r="AM93" s="417"/>
    </row>
    <row r="94" spans="2:39">
      <c r="B94" s="417"/>
      <c r="C94" s="417"/>
      <c r="D94" s="417"/>
      <c r="E94" s="417"/>
      <c r="F94" s="417"/>
      <c r="G94" s="417"/>
      <c r="H94" s="417"/>
      <c r="I94" s="417"/>
      <c r="J94" s="417"/>
      <c r="K94" s="417"/>
      <c r="L94" s="417"/>
      <c r="M94" s="417"/>
      <c r="N94" s="417"/>
      <c r="O94" s="417"/>
      <c r="P94" s="417"/>
      <c r="Q94" s="417"/>
      <c r="R94" s="417"/>
      <c r="S94" s="417"/>
      <c r="T94" s="417"/>
      <c r="U94" s="417"/>
      <c r="V94" s="417"/>
      <c r="W94" s="417"/>
      <c r="X94" s="417"/>
      <c r="Y94" s="417"/>
      <c r="Z94" s="417"/>
      <c r="AA94" s="417"/>
      <c r="AB94" s="417"/>
      <c r="AC94" s="417"/>
      <c r="AD94" s="417"/>
      <c r="AE94" s="417"/>
      <c r="AF94" s="417"/>
      <c r="AG94" s="417"/>
      <c r="AH94" s="417"/>
      <c r="AI94" s="417"/>
      <c r="AJ94" s="417"/>
      <c r="AK94" s="417"/>
      <c r="AL94" s="417"/>
      <c r="AM94" s="417"/>
    </row>
    <row r="95" spans="2:39">
      <c r="B95" s="417"/>
      <c r="C95" s="417"/>
      <c r="D95" s="417"/>
      <c r="E95" s="417"/>
      <c r="F95" s="417"/>
      <c r="G95" s="417"/>
      <c r="H95" s="417"/>
      <c r="I95" s="417"/>
      <c r="J95" s="417"/>
      <c r="K95" s="417"/>
      <c r="L95" s="417"/>
      <c r="M95" s="417"/>
      <c r="N95" s="417"/>
      <c r="O95" s="417"/>
      <c r="P95" s="417"/>
      <c r="Q95" s="417"/>
      <c r="R95" s="417"/>
      <c r="S95" s="417"/>
      <c r="T95" s="417"/>
      <c r="U95" s="417"/>
      <c r="V95" s="417"/>
      <c r="W95" s="417"/>
      <c r="X95" s="417"/>
      <c r="Y95" s="417"/>
      <c r="Z95" s="417"/>
      <c r="AA95" s="417"/>
      <c r="AB95" s="417"/>
      <c r="AC95" s="417"/>
      <c r="AD95" s="417"/>
      <c r="AE95" s="417"/>
      <c r="AF95" s="417"/>
      <c r="AG95" s="417"/>
      <c r="AH95" s="417"/>
      <c r="AI95" s="417"/>
      <c r="AJ95" s="417"/>
      <c r="AK95" s="417"/>
      <c r="AL95" s="417"/>
      <c r="AM95" s="417"/>
    </row>
    <row r="96" spans="2:39">
      <c r="B96" s="417"/>
      <c r="C96" s="417"/>
      <c r="D96" s="417"/>
      <c r="E96" s="417"/>
      <c r="F96" s="417"/>
      <c r="G96" s="417"/>
      <c r="H96" s="417"/>
      <c r="I96" s="417"/>
      <c r="J96" s="417"/>
      <c r="K96" s="417"/>
      <c r="L96" s="417"/>
      <c r="M96" s="417"/>
      <c r="N96" s="417"/>
      <c r="O96" s="417"/>
      <c r="P96" s="417"/>
      <c r="Q96" s="417"/>
      <c r="R96" s="417"/>
      <c r="S96" s="417"/>
      <c r="T96" s="417"/>
      <c r="U96" s="417"/>
      <c r="V96" s="417"/>
      <c r="W96" s="417"/>
      <c r="X96" s="417"/>
      <c r="Y96" s="417"/>
      <c r="Z96" s="417"/>
      <c r="AA96" s="417"/>
      <c r="AB96" s="417"/>
      <c r="AC96" s="417"/>
      <c r="AD96" s="417"/>
      <c r="AE96" s="417"/>
      <c r="AF96" s="417"/>
      <c r="AG96" s="417"/>
      <c r="AH96" s="417"/>
      <c r="AI96" s="417"/>
      <c r="AJ96" s="417"/>
      <c r="AK96" s="417"/>
      <c r="AL96" s="417"/>
      <c r="AM96" s="417"/>
    </row>
    <row r="97" spans="2:39">
      <c r="B97" s="417"/>
      <c r="C97" s="417"/>
      <c r="D97" s="417"/>
      <c r="E97" s="417"/>
      <c r="F97" s="417"/>
      <c r="G97" s="417"/>
      <c r="H97" s="417"/>
      <c r="I97" s="417"/>
      <c r="J97" s="417"/>
      <c r="K97" s="417"/>
      <c r="L97" s="417"/>
      <c r="M97" s="417"/>
      <c r="N97" s="417"/>
      <c r="O97" s="417"/>
      <c r="P97" s="417"/>
      <c r="Q97" s="417"/>
      <c r="R97" s="417"/>
      <c r="S97" s="417"/>
      <c r="T97" s="417"/>
      <c r="U97" s="417"/>
      <c r="V97" s="417"/>
      <c r="W97" s="417"/>
      <c r="X97" s="417"/>
      <c r="Y97" s="417"/>
      <c r="Z97" s="417"/>
      <c r="AA97" s="417"/>
      <c r="AB97" s="417"/>
      <c r="AC97" s="417"/>
      <c r="AD97" s="417"/>
      <c r="AE97" s="417"/>
      <c r="AF97" s="417"/>
      <c r="AG97" s="417"/>
      <c r="AH97" s="417"/>
      <c r="AI97" s="417"/>
      <c r="AJ97" s="417"/>
      <c r="AK97" s="417"/>
      <c r="AL97" s="417"/>
      <c r="AM97" s="417"/>
    </row>
    <row r="98" spans="2:39">
      <c r="B98" s="417"/>
      <c r="C98" s="417"/>
      <c r="D98" s="417"/>
      <c r="E98" s="417"/>
      <c r="F98" s="417"/>
      <c r="G98" s="417"/>
      <c r="H98" s="417"/>
      <c r="I98" s="417"/>
      <c r="J98" s="417"/>
      <c r="K98" s="417"/>
      <c r="L98" s="417"/>
      <c r="M98" s="417"/>
      <c r="N98" s="417"/>
      <c r="O98" s="417"/>
      <c r="P98" s="417"/>
      <c r="Q98" s="417"/>
      <c r="R98" s="417"/>
      <c r="S98" s="417"/>
      <c r="T98" s="417"/>
      <c r="U98" s="417"/>
      <c r="V98" s="417"/>
      <c r="W98" s="417"/>
      <c r="X98" s="417"/>
      <c r="Y98" s="417"/>
      <c r="Z98" s="417"/>
      <c r="AA98" s="417"/>
      <c r="AB98" s="417"/>
      <c r="AC98" s="417"/>
      <c r="AD98" s="417"/>
      <c r="AE98" s="417"/>
      <c r="AF98" s="417"/>
      <c r="AG98" s="417"/>
      <c r="AH98" s="417"/>
      <c r="AI98" s="417"/>
      <c r="AJ98" s="417"/>
      <c r="AK98" s="417"/>
      <c r="AL98" s="417"/>
      <c r="AM98" s="417"/>
    </row>
    <row r="99" spans="2:39">
      <c r="B99" s="417"/>
      <c r="C99" s="417"/>
      <c r="D99" s="417"/>
      <c r="E99" s="417"/>
      <c r="F99" s="417"/>
      <c r="G99" s="417"/>
      <c r="H99" s="417"/>
      <c r="I99" s="417"/>
      <c r="J99" s="417"/>
      <c r="K99" s="417"/>
      <c r="L99" s="417"/>
      <c r="M99" s="417"/>
      <c r="N99" s="417"/>
      <c r="O99" s="417"/>
      <c r="P99" s="417"/>
      <c r="Q99" s="417"/>
      <c r="R99" s="417"/>
      <c r="S99" s="417"/>
      <c r="T99" s="417"/>
      <c r="U99" s="417"/>
      <c r="V99" s="417"/>
      <c r="W99" s="417"/>
      <c r="X99" s="417"/>
      <c r="Y99" s="417"/>
      <c r="Z99" s="417"/>
      <c r="AA99" s="417"/>
      <c r="AB99" s="417"/>
      <c r="AC99" s="417"/>
      <c r="AD99" s="417"/>
      <c r="AE99" s="417"/>
      <c r="AF99" s="417"/>
      <c r="AG99" s="417"/>
      <c r="AH99" s="417"/>
      <c r="AI99" s="417"/>
      <c r="AJ99" s="417"/>
      <c r="AK99" s="417"/>
      <c r="AL99" s="417"/>
      <c r="AM99" s="417"/>
    </row>
    <row r="100" spans="2:39">
      <c r="B100" s="20"/>
      <c r="C100" s="20"/>
      <c r="D100" s="20"/>
      <c r="E100" s="20"/>
      <c r="F100" s="20"/>
      <c r="G100" s="20"/>
      <c r="H100" s="20"/>
      <c r="I100" s="20"/>
      <c r="J100" s="20"/>
      <c r="K100" s="20"/>
      <c r="L100" s="20"/>
      <c r="M100" s="20"/>
      <c r="N100" s="20"/>
      <c r="O100" s="20"/>
      <c r="P100" s="20"/>
      <c r="Q100" s="20"/>
      <c r="R100" s="20"/>
      <c r="AM100" s="20"/>
    </row>
    <row r="101" spans="2:39">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row>
    <row r="102" spans="2:39">
      <c r="B102" s="417" t="s">
        <v>89</v>
      </c>
      <c r="C102" s="489"/>
      <c r="D102" s="489"/>
      <c r="E102" s="489"/>
      <c r="F102" s="489"/>
      <c r="G102" s="489"/>
      <c r="H102" s="489"/>
      <c r="I102" s="489"/>
      <c r="J102" s="489"/>
      <c r="K102" s="489"/>
      <c r="L102" s="489"/>
      <c r="M102" s="489"/>
      <c r="N102" s="489"/>
      <c r="O102" s="489"/>
      <c r="P102" s="489"/>
      <c r="Q102" s="489"/>
      <c r="R102" s="489"/>
      <c r="S102" s="489"/>
      <c r="T102" s="489"/>
      <c r="U102" s="489"/>
      <c r="V102" s="489"/>
      <c r="W102" s="489"/>
      <c r="X102" s="489"/>
      <c r="Y102" s="489"/>
      <c r="Z102" s="489"/>
      <c r="AA102" s="489"/>
      <c r="AB102" s="489"/>
      <c r="AC102" s="489"/>
      <c r="AD102" s="489"/>
      <c r="AE102" s="489"/>
      <c r="AF102" s="489"/>
      <c r="AG102" s="489"/>
      <c r="AH102" s="489"/>
      <c r="AI102" s="489"/>
      <c r="AJ102" s="489"/>
      <c r="AK102" s="489"/>
      <c r="AL102" s="489"/>
      <c r="AM102" s="489"/>
    </row>
    <row r="103" spans="2:39">
      <c r="B103" s="489"/>
      <c r="C103" s="489"/>
      <c r="D103" s="489"/>
      <c r="E103" s="489"/>
      <c r="F103" s="489"/>
      <c r="G103" s="489"/>
      <c r="H103" s="489"/>
      <c r="I103" s="489"/>
      <c r="J103" s="489"/>
      <c r="K103" s="489"/>
      <c r="L103" s="489"/>
      <c r="M103" s="489"/>
      <c r="N103" s="489"/>
      <c r="O103" s="489"/>
      <c r="P103" s="489"/>
      <c r="Q103" s="489"/>
      <c r="R103" s="489"/>
      <c r="S103" s="489"/>
      <c r="T103" s="489"/>
      <c r="U103" s="489"/>
      <c r="V103" s="489"/>
      <c r="W103" s="489"/>
      <c r="X103" s="489"/>
      <c r="Y103" s="489"/>
      <c r="Z103" s="489"/>
      <c r="AA103" s="489"/>
      <c r="AB103" s="489"/>
      <c r="AC103" s="489"/>
      <c r="AD103" s="489"/>
      <c r="AE103" s="489"/>
      <c r="AF103" s="489"/>
      <c r="AG103" s="489"/>
      <c r="AH103" s="489"/>
      <c r="AI103" s="489"/>
      <c r="AJ103" s="489"/>
      <c r="AK103" s="489"/>
      <c r="AL103" s="489"/>
      <c r="AM103" s="489"/>
    </row>
    <row r="104" spans="2:39">
      <c r="B104" s="489"/>
      <c r="C104" s="489"/>
      <c r="D104" s="489"/>
      <c r="E104" s="489"/>
      <c r="F104" s="489"/>
      <c r="G104" s="489"/>
      <c r="H104" s="489"/>
      <c r="I104" s="489"/>
      <c r="J104" s="489"/>
      <c r="K104" s="489"/>
      <c r="L104" s="489"/>
      <c r="M104" s="489"/>
      <c r="N104" s="489"/>
      <c r="O104" s="489"/>
      <c r="P104" s="489"/>
      <c r="Q104" s="489"/>
      <c r="R104" s="489"/>
      <c r="S104" s="489"/>
      <c r="T104" s="489"/>
      <c r="U104" s="489"/>
      <c r="V104" s="489"/>
      <c r="W104" s="489"/>
      <c r="X104" s="489"/>
      <c r="Y104" s="489"/>
      <c r="Z104" s="489"/>
      <c r="AA104" s="489"/>
      <c r="AB104" s="489"/>
      <c r="AC104" s="489"/>
      <c r="AD104" s="489"/>
      <c r="AE104" s="489"/>
      <c r="AF104" s="489"/>
      <c r="AG104" s="489"/>
      <c r="AH104" s="489"/>
      <c r="AI104" s="489"/>
      <c r="AJ104" s="489"/>
      <c r="AK104" s="489"/>
      <c r="AL104" s="489"/>
      <c r="AM104" s="489"/>
    </row>
    <row r="105" spans="2:39">
      <c r="B105" s="489"/>
      <c r="C105" s="489"/>
      <c r="D105" s="489"/>
      <c r="E105" s="489"/>
      <c r="F105" s="489"/>
      <c r="G105" s="489"/>
      <c r="H105" s="489"/>
      <c r="I105" s="489"/>
      <c r="J105" s="489"/>
      <c r="K105" s="489"/>
      <c r="L105" s="489"/>
      <c r="M105" s="489"/>
      <c r="N105" s="489"/>
      <c r="O105" s="489"/>
      <c r="P105" s="489"/>
      <c r="Q105" s="489"/>
      <c r="R105" s="489"/>
      <c r="S105" s="489"/>
      <c r="T105" s="489"/>
      <c r="U105" s="489"/>
      <c r="V105" s="489"/>
      <c r="W105" s="489"/>
      <c r="X105" s="489"/>
      <c r="Y105" s="489"/>
      <c r="Z105" s="489"/>
      <c r="AA105" s="489"/>
      <c r="AB105" s="489"/>
      <c r="AC105" s="489"/>
      <c r="AD105" s="489"/>
      <c r="AE105" s="489"/>
      <c r="AF105" s="489"/>
      <c r="AG105" s="489"/>
      <c r="AH105" s="489"/>
      <c r="AI105" s="489"/>
      <c r="AJ105" s="489"/>
      <c r="AK105" s="489"/>
      <c r="AL105" s="489"/>
      <c r="AM105" s="489"/>
    </row>
    <row r="106" spans="2:39">
      <c r="B106" s="489"/>
      <c r="C106" s="489"/>
      <c r="D106" s="489"/>
      <c r="E106" s="489"/>
      <c r="F106" s="489"/>
      <c r="G106" s="489"/>
      <c r="H106" s="489"/>
      <c r="I106" s="489"/>
      <c r="J106" s="489"/>
      <c r="K106" s="489"/>
      <c r="L106" s="489"/>
      <c r="M106" s="489"/>
      <c r="N106" s="489"/>
      <c r="O106" s="489"/>
      <c r="P106" s="489"/>
      <c r="Q106" s="489"/>
      <c r="R106" s="489"/>
      <c r="S106" s="489"/>
      <c r="T106" s="489"/>
      <c r="U106" s="489"/>
      <c r="V106" s="489"/>
      <c r="W106" s="489"/>
      <c r="X106" s="489"/>
      <c r="Y106" s="489"/>
      <c r="Z106" s="489"/>
      <c r="AA106" s="489"/>
      <c r="AB106" s="489"/>
      <c r="AC106" s="489"/>
      <c r="AD106" s="489"/>
      <c r="AE106" s="489"/>
      <c r="AF106" s="489"/>
      <c r="AG106" s="489"/>
      <c r="AH106" s="489"/>
      <c r="AI106" s="489"/>
      <c r="AJ106" s="489"/>
      <c r="AK106" s="489"/>
      <c r="AL106" s="489"/>
      <c r="AM106" s="489"/>
    </row>
    <row r="107" spans="2:39">
      <c r="B107" s="489"/>
      <c r="C107" s="489"/>
      <c r="D107" s="489"/>
      <c r="E107" s="489"/>
      <c r="F107" s="489"/>
      <c r="G107" s="489"/>
      <c r="H107" s="489"/>
      <c r="I107" s="489"/>
      <c r="J107" s="489"/>
      <c r="K107" s="489"/>
      <c r="L107" s="489"/>
      <c r="M107" s="489"/>
      <c r="N107" s="489"/>
      <c r="O107" s="489"/>
      <c r="P107" s="489"/>
      <c r="Q107" s="489"/>
      <c r="R107" s="489"/>
      <c r="S107" s="489"/>
      <c r="T107" s="489"/>
      <c r="U107" s="489"/>
      <c r="V107" s="489"/>
      <c r="W107" s="489"/>
      <c r="X107" s="489"/>
      <c r="Y107" s="489"/>
      <c r="Z107" s="489"/>
      <c r="AA107" s="489"/>
      <c r="AB107" s="489"/>
      <c r="AC107" s="489"/>
      <c r="AD107" s="489"/>
      <c r="AE107" s="489"/>
      <c r="AF107" s="489"/>
      <c r="AG107" s="489"/>
      <c r="AH107" s="489"/>
      <c r="AI107" s="489"/>
      <c r="AJ107" s="489"/>
      <c r="AK107" s="489"/>
      <c r="AL107" s="489"/>
      <c r="AM107" s="489"/>
    </row>
    <row r="108" spans="2:39">
      <c r="B108" s="489"/>
      <c r="C108" s="489"/>
      <c r="D108" s="489"/>
      <c r="E108" s="489"/>
      <c r="F108" s="489"/>
      <c r="G108" s="489"/>
      <c r="H108" s="489"/>
      <c r="I108" s="489"/>
      <c r="J108" s="489"/>
      <c r="K108" s="489"/>
      <c r="L108" s="489"/>
      <c r="M108" s="489"/>
      <c r="N108" s="489"/>
      <c r="O108" s="489"/>
      <c r="P108" s="489"/>
      <c r="Q108" s="489"/>
      <c r="R108" s="489"/>
      <c r="S108" s="489"/>
      <c r="T108" s="489"/>
      <c r="U108" s="489"/>
      <c r="V108" s="489"/>
      <c r="W108" s="489"/>
      <c r="X108" s="489"/>
      <c r="Y108" s="489"/>
      <c r="Z108" s="489"/>
      <c r="AA108" s="489"/>
      <c r="AB108" s="489"/>
      <c r="AC108" s="489"/>
      <c r="AD108" s="489"/>
      <c r="AE108" s="489"/>
      <c r="AF108" s="489"/>
      <c r="AG108" s="489"/>
      <c r="AH108" s="489"/>
      <c r="AI108" s="489"/>
      <c r="AJ108" s="489"/>
      <c r="AK108" s="489"/>
      <c r="AL108" s="489"/>
      <c r="AM108" s="489"/>
    </row>
    <row r="109" spans="2:39">
      <c r="B109" s="489"/>
      <c r="C109" s="489"/>
      <c r="D109" s="489"/>
      <c r="E109" s="489"/>
      <c r="F109" s="489"/>
      <c r="G109" s="489"/>
      <c r="H109" s="489"/>
      <c r="I109" s="489"/>
      <c r="J109" s="489"/>
      <c r="K109" s="489"/>
      <c r="L109" s="489"/>
      <c r="M109" s="489"/>
      <c r="N109" s="489"/>
      <c r="O109" s="489"/>
      <c r="P109" s="489"/>
      <c r="Q109" s="489"/>
      <c r="R109" s="489"/>
      <c r="S109" s="489"/>
      <c r="T109" s="489"/>
      <c r="U109" s="489"/>
      <c r="V109" s="489"/>
      <c r="W109" s="489"/>
      <c r="X109" s="489"/>
      <c r="Y109" s="489"/>
      <c r="Z109" s="489"/>
      <c r="AA109" s="489"/>
      <c r="AB109" s="489"/>
      <c r="AC109" s="489"/>
      <c r="AD109" s="489"/>
      <c r="AE109" s="489"/>
      <c r="AF109" s="489"/>
      <c r="AG109" s="489"/>
      <c r="AH109" s="489"/>
      <c r="AI109" s="489"/>
      <c r="AJ109" s="489"/>
      <c r="AK109" s="489"/>
      <c r="AL109" s="489"/>
      <c r="AM109" s="489"/>
    </row>
    <row r="110" spans="2:39">
      <c r="B110" s="489"/>
      <c r="C110" s="489"/>
      <c r="D110" s="489"/>
      <c r="E110" s="489"/>
      <c r="F110" s="489"/>
      <c r="G110" s="489"/>
      <c r="H110" s="489"/>
      <c r="I110" s="489"/>
      <c r="J110" s="489"/>
      <c r="K110" s="489"/>
      <c r="L110" s="489"/>
      <c r="M110" s="489"/>
      <c r="N110" s="489"/>
      <c r="O110" s="489"/>
      <c r="P110" s="489"/>
      <c r="Q110" s="489"/>
      <c r="R110" s="489"/>
      <c r="S110" s="489"/>
      <c r="T110" s="489"/>
      <c r="U110" s="489"/>
      <c r="V110" s="489"/>
      <c r="W110" s="489"/>
      <c r="X110" s="489"/>
      <c r="Y110" s="489"/>
      <c r="Z110" s="489"/>
      <c r="AA110" s="489"/>
      <c r="AB110" s="489"/>
      <c r="AC110" s="489"/>
      <c r="AD110" s="489"/>
      <c r="AE110" s="489"/>
      <c r="AF110" s="489"/>
      <c r="AG110" s="489"/>
      <c r="AH110" s="489"/>
      <c r="AI110" s="489"/>
      <c r="AJ110" s="489"/>
      <c r="AK110" s="489"/>
      <c r="AL110" s="489"/>
      <c r="AM110" s="489"/>
    </row>
    <row r="111" spans="2:39">
      <c r="B111" s="489"/>
      <c r="C111" s="489"/>
      <c r="D111" s="489"/>
      <c r="E111" s="489"/>
      <c r="F111" s="489"/>
      <c r="G111" s="489"/>
      <c r="H111" s="489"/>
      <c r="I111" s="489"/>
      <c r="J111" s="489"/>
      <c r="K111" s="489"/>
      <c r="L111" s="489"/>
      <c r="M111" s="489"/>
      <c r="N111" s="489"/>
      <c r="O111" s="489"/>
      <c r="P111" s="489"/>
      <c r="Q111" s="489"/>
      <c r="R111" s="489"/>
      <c r="S111" s="489"/>
      <c r="T111" s="489"/>
      <c r="U111" s="489"/>
      <c r="V111" s="489"/>
      <c r="W111" s="489"/>
      <c r="X111" s="489"/>
      <c r="Y111" s="489"/>
      <c r="Z111" s="489"/>
      <c r="AA111" s="489"/>
      <c r="AB111" s="489"/>
      <c r="AC111" s="489"/>
      <c r="AD111" s="489"/>
      <c r="AE111" s="489"/>
      <c r="AF111" s="489"/>
      <c r="AG111" s="489"/>
      <c r="AH111" s="489"/>
      <c r="AI111" s="489"/>
      <c r="AJ111" s="489"/>
      <c r="AK111" s="489"/>
      <c r="AL111" s="489"/>
      <c r="AM111" s="489"/>
    </row>
    <row r="138" spans="3:38">
      <c r="C138" s="417" t="s">
        <v>46</v>
      </c>
      <c r="D138" s="417"/>
      <c r="E138" s="417"/>
      <c r="F138" s="417"/>
      <c r="G138" s="417"/>
      <c r="H138" s="417"/>
      <c r="I138" s="417"/>
      <c r="J138" s="417"/>
      <c r="K138" s="417"/>
      <c r="L138" s="417"/>
      <c r="M138" s="417"/>
      <c r="N138" s="417"/>
      <c r="O138" s="417"/>
      <c r="P138" s="417"/>
      <c r="Q138" s="417"/>
      <c r="R138" s="417"/>
      <c r="S138" s="417"/>
      <c r="T138" s="417"/>
      <c r="U138" s="417"/>
      <c r="V138" s="417"/>
      <c r="W138" s="417"/>
      <c r="X138" s="417"/>
      <c r="Y138" s="417"/>
      <c r="Z138" s="417"/>
      <c r="AA138" s="417"/>
      <c r="AB138" s="417"/>
      <c r="AC138" s="417"/>
      <c r="AD138" s="417"/>
      <c r="AE138" s="417"/>
      <c r="AF138" s="417"/>
      <c r="AG138" s="417"/>
      <c r="AH138" s="417"/>
      <c r="AI138" s="417"/>
      <c r="AJ138" s="417"/>
      <c r="AK138" s="417"/>
      <c r="AL138" s="417"/>
    </row>
    <row r="139" spans="3:38">
      <c r="C139" s="417"/>
      <c r="D139" s="417"/>
      <c r="E139" s="417"/>
      <c r="F139" s="417"/>
      <c r="G139" s="417"/>
      <c r="H139" s="417"/>
      <c r="I139" s="417"/>
      <c r="J139" s="417"/>
      <c r="K139" s="417"/>
      <c r="L139" s="417"/>
      <c r="M139" s="417"/>
      <c r="N139" s="417"/>
      <c r="O139" s="417"/>
      <c r="P139" s="417"/>
      <c r="Q139" s="417"/>
      <c r="R139" s="417"/>
      <c r="S139" s="417"/>
      <c r="T139" s="417"/>
      <c r="U139" s="417"/>
      <c r="V139" s="417"/>
      <c r="W139" s="417"/>
      <c r="X139" s="417"/>
      <c r="Y139" s="417"/>
      <c r="Z139" s="417"/>
      <c r="AA139" s="417"/>
      <c r="AB139" s="417"/>
      <c r="AC139" s="417"/>
      <c r="AD139" s="417"/>
      <c r="AE139" s="417"/>
      <c r="AF139" s="417"/>
      <c r="AG139" s="417"/>
      <c r="AH139" s="417"/>
      <c r="AI139" s="417"/>
      <c r="AJ139" s="417"/>
      <c r="AK139" s="417"/>
      <c r="AL139" s="417"/>
    </row>
    <row r="140" spans="3:38">
      <c r="C140" s="20"/>
      <c r="D140" s="20"/>
      <c r="E140" s="20"/>
      <c r="F140" s="20"/>
      <c r="G140" s="20"/>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row>
    <row r="141" spans="3:38">
      <c r="C141" s="419">
        <f>申請内容入力シート!D35</f>
        <v>0</v>
      </c>
      <c r="D141" s="419"/>
      <c r="E141" s="419"/>
      <c r="F141" s="419"/>
      <c r="G141" s="419"/>
      <c r="H141" s="419"/>
      <c r="I141" s="419"/>
      <c r="J141" s="419"/>
      <c r="K141" s="419"/>
      <c r="L141" s="419"/>
      <c r="M141" s="419"/>
      <c r="N141" s="419"/>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row>
    <row r="142" spans="3:38">
      <c r="C142" s="20"/>
      <c r="D142" s="20"/>
      <c r="E142" s="20"/>
      <c r="F142" s="20"/>
      <c r="G142" s="20"/>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row>
    <row r="143" spans="3:38" ht="18.75" customHeight="1">
      <c r="C143" s="20"/>
      <c r="D143" s="20"/>
      <c r="E143" s="20"/>
      <c r="F143" s="20"/>
      <c r="G143" s="20"/>
      <c r="H143" s="20"/>
      <c r="I143" s="20"/>
      <c r="J143" s="20"/>
      <c r="K143" s="20"/>
      <c r="L143" s="20"/>
      <c r="M143" s="20"/>
      <c r="N143" s="20"/>
      <c r="O143" s="20"/>
      <c r="P143" s="420" t="s">
        <v>3</v>
      </c>
      <c r="Q143" s="420"/>
      <c r="R143" s="420"/>
      <c r="S143" s="262"/>
      <c r="T143" s="421">
        <f>申請内容入力シート!D8</f>
        <v>0</v>
      </c>
      <c r="U143" s="422"/>
      <c r="V143" s="422"/>
      <c r="W143" s="422"/>
      <c r="X143" s="422"/>
      <c r="Y143" s="422"/>
      <c r="Z143" s="422"/>
      <c r="AA143" s="422"/>
      <c r="AB143" s="422"/>
      <c r="AC143" s="422"/>
      <c r="AD143" s="422"/>
      <c r="AE143" s="422"/>
      <c r="AF143" s="422"/>
      <c r="AG143" s="422"/>
      <c r="AH143" s="422"/>
      <c r="AI143" s="422"/>
      <c r="AJ143" s="422"/>
      <c r="AK143" s="422"/>
      <c r="AL143" s="422"/>
    </row>
    <row r="144" spans="3:38">
      <c r="C144" s="20"/>
      <c r="D144" s="20"/>
      <c r="E144" s="20"/>
      <c r="F144" s="20"/>
      <c r="G144" s="20"/>
      <c r="H144" s="20"/>
      <c r="I144" s="20"/>
      <c r="J144" s="20"/>
      <c r="K144" s="20"/>
      <c r="L144" s="20"/>
      <c r="M144" s="20"/>
      <c r="N144" s="20"/>
      <c r="O144" s="20"/>
      <c r="P144" s="20"/>
      <c r="Q144" s="20"/>
      <c r="R144" s="20"/>
      <c r="S144" s="416"/>
      <c r="T144" s="416"/>
      <c r="U144" s="416"/>
      <c r="V144" s="416"/>
      <c r="W144" s="416"/>
      <c r="X144" s="416"/>
      <c r="Y144" s="416"/>
      <c r="Z144" s="416"/>
      <c r="AA144" s="416"/>
      <c r="AB144" s="416"/>
      <c r="AC144" s="416"/>
      <c r="AD144" s="416"/>
      <c r="AE144" s="416"/>
      <c r="AF144" s="416"/>
      <c r="AG144" s="416"/>
      <c r="AH144" s="416"/>
      <c r="AI144" s="416"/>
      <c r="AJ144" s="416"/>
      <c r="AK144" s="416"/>
      <c r="AL144" s="416"/>
    </row>
  </sheetData>
  <mergeCells count="9">
    <mergeCell ref="S144:AL144"/>
    <mergeCell ref="B53:AM99"/>
    <mergeCell ref="B102:AM111"/>
    <mergeCell ref="B3:AM3"/>
    <mergeCell ref="B5:AM49"/>
    <mergeCell ref="C138:AL139"/>
    <mergeCell ref="C141:N141"/>
    <mergeCell ref="P143:R143"/>
    <mergeCell ref="T143:AL143"/>
  </mergeCells>
  <phoneticPr fontId="1"/>
  <printOptions horizontalCentered="1" verticalCentered="1"/>
  <pageMargins left="0.98425196850393704" right="0.98425196850393704" top="0.98425196850393704" bottom="0.98425196850393704" header="0" footer="0"/>
  <pageSetup paperSize="9" scale="95" orientation="portrait" r:id="rId1"/>
  <rowBreaks count="1" manualBreakCount="1">
    <brk id="50" max="38"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D38401-41FD-427A-8D45-627C89C40049}">
  <sheetPr codeName="Sheet16">
    <tabColor rgb="FFFFFF00"/>
  </sheetPr>
  <dimension ref="A1:AM46"/>
  <sheetViews>
    <sheetView view="pageBreakPreview" zoomScale="85" zoomScaleNormal="100" zoomScaleSheetLayoutView="85" workbookViewId="0"/>
  </sheetViews>
  <sheetFormatPr defaultColWidth="8.75" defaultRowHeight="14.25"/>
  <cols>
    <col min="1" max="40" width="1.875" style="1" customWidth="1"/>
    <col min="41" max="47" width="2" style="1" customWidth="1"/>
    <col min="48" max="16384" width="8.75" style="1"/>
  </cols>
  <sheetData>
    <row r="1" spans="1:39">
      <c r="A1" s="1" t="s">
        <v>363</v>
      </c>
    </row>
    <row r="3" spans="1:39" ht="18.75" customHeight="1">
      <c r="B3" s="418" t="s">
        <v>300</v>
      </c>
      <c r="C3" s="418"/>
      <c r="D3" s="418"/>
      <c r="E3" s="418"/>
      <c r="F3" s="418"/>
      <c r="G3" s="418"/>
      <c r="H3" s="418"/>
      <c r="I3" s="418"/>
      <c r="J3" s="418"/>
      <c r="K3" s="418"/>
      <c r="L3" s="418"/>
      <c r="M3" s="418"/>
      <c r="N3" s="418"/>
      <c r="O3" s="418"/>
      <c r="P3" s="418"/>
      <c r="Q3" s="418"/>
      <c r="R3" s="418"/>
      <c r="S3" s="418"/>
      <c r="T3" s="418"/>
      <c r="U3" s="418"/>
      <c r="V3" s="418"/>
      <c r="W3" s="418"/>
      <c r="X3" s="418"/>
      <c r="Y3" s="418"/>
      <c r="Z3" s="418"/>
      <c r="AA3" s="418"/>
      <c r="AB3" s="418"/>
      <c r="AC3" s="418"/>
      <c r="AD3" s="418"/>
      <c r="AE3" s="418"/>
      <c r="AF3" s="418"/>
      <c r="AG3" s="418"/>
      <c r="AH3" s="418"/>
      <c r="AI3" s="418"/>
      <c r="AJ3" s="418"/>
      <c r="AK3" s="418"/>
      <c r="AL3" s="418"/>
      <c r="AM3" s="418"/>
    </row>
    <row r="5" spans="1:39" ht="14.45" customHeight="1">
      <c r="B5" s="417" t="s">
        <v>331</v>
      </c>
      <c r="C5" s="417"/>
      <c r="D5" s="417"/>
      <c r="E5" s="417"/>
      <c r="F5" s="417"/>
      <c r="G5" s="417"/>
      <c r="H5" s="417"/>
      <c r="I5" s="417"/>
      <c r="J5" s="417"/>
      <c r="K5" s="417"/>
      <c r="L5" s="417"/>
      <c r="M5" s="417"/>
      <c r="N5" s="417"/>
      <c r="O5" s="417"/>
      <c r="P5" s="417"/>
      <c r="Q5" s="417"/>
      <c r="R5" s="417"/>
      <c r="S5" s="417"/>
      <c r="T5" s="417"/>
      <c r="U5" s="417"/>
      <c r="V5" s="417"/>
      <c r="W5" s="417"/>
      <c r="X5" s="417"/>
      <c r="Y5" s="417"/>
      <c r="Z5" s="417"/>
      <c r="AA5" s="417"/>
      <c r="AB5" s="417"/>
      <c r="AC5" s="417"/>
      <c r="AD5" s="417"/>
      <c r="AE5" s="417"/>
      <c r="AF5" s="417"/>
      <c r="AG5" s="417"/>
      <c r="AH5" s="417"/>
      <c r="AI5" s="417"/>
      <c r="AJ5" s="417"/>
      <c r="AK5" s="417"/>
      <c r="AL5" s="417"/>
      <c r="AM5" s="417"/>
    </row>
    <row r="6" spans="1:39">
      <c r="B6" s="417"/>
      <c r="C6" s="417"/>
      <c r="D6" s="417"/>
      <c r="E6" s="417"/>
      <c r="F6" s="417"/>
      <c r="G6" s="417"/>
      <c r="H6" s="417"/>
      <c r="I6" s="417"/>
      <c r="J6" s="417"/>
      <c r="K6" s="417"/>
      <c r="L6" s="417"/>
      <c r="M6" s="417"/>
      <c r="N6" s="417"/>
      <c r="O6" s="417"/>
      <c r="P6" s="417"/>
      <c r="Q6" s="417"/>
      <c r="R6" s="417"/>
      <c r="S6" s="417"/>
      <c r="T6" s="417"/>
      <c r="U6" s="417"/>
      <c r="V6" s="417"/>
      <c r="W6" s="417"/>
      <c r="X6" s="417"/>
      <c r="Y6" s="417"/>
      <c r="Z6" s="417"/>
      <c r="AA6" s="417"/>
      <c r="AB6" s="417"/>
      <c r="AC6" s="417"/>
      <c r="AD6" s="417"/>
      <c r="AE6" s="417"/>
      <c r="AF6" s="417"/>
      <c r="AG6" s="417"/>
      <c r="AH6" s="417"/>
      <c r="AI6" s="417"/>
      <c r="AJ6" s="417"/>
      <c r="AK6" s="417"/>
      <c r="AL6" s="417"/>
      <c r="AM6" s="417"/>
    </row>
    <row r="7" spans="1:39">
      <c r="B7" s="417"/>
      <c r="C7" s="417"/>
      <c r="D7" s="417"/>
      <c r="E7" s="417"/>
      <c r="F7" s="417"/>
      <c r="G7" s="417"/>
      <c r="H7" s="417"/>
      <c r="I7" s="417"/>
      <c r="J7" s="417"/>
      <c r="K7" s="417"/>
      <c r="L7" s="417"/>
      <c r="M7" s="417"/>
      <c r="N7" s="417"/>
      <c r="O7" s="417"/>
      <c r="P7" s="417"/>
      <c r="Q7" s="417"/>
      <c r="R7" s="417"/>
      <c r="S7" s="417"/>
      <c r="T7" s="417"/>
      <c r="U7" s="417"/>
      <c r="V7" s="417"/>
      <c r="W7" s="417"/>
      <c r="X7" s="417"/>
      <c r="Y7" s="417"/>
      <c r="Z7" s="417"/>
      <c r="AA7" s="417"/>
      <c r="AB7" s="417"/>
      <c r="AC7" s="417"/>
      <c r="AD7" s="417"/>
      <c r="AE7" s="417"/>
      <c r="AF7" s="417"/>
      <c r="AG7" s="417"/>
      <c r="AH7" s="417"/>
      <c r="AI7" s="417"/>
      <c r="AJ7" s="417"/>
      <c r="AK7" s="417"/>
      <c r="AL7" s="417"/>
      <c r="AM7" s="417"/>
    </row>
    <row r="8" spans="1:39">
      <c r="B8" s="417"/>
      <c r="C8" s="417"/>
      <c r="D8" s="417"/>
      <c r="E8" s="417"/>
      <c r="F8" s="417"/>
      <c r="G8" s="417"/>
      <c r="H8" s="417"/>
      <c r="I8" s="417"/>
      <c r="J8" s="417"/>
      <c r="K8" s="417"/>
      <c r="L8" s="417"/>
      <c r="M8" s="417"/>
      <c r="N8" s="417"/>
      <c r="O8" s="417"/>
      <c r="P8" s="417"/>
      <c r="Q8" s="417"/>
      <c r="R8" s="417"/>
      <c r="S8" s="417"/>
      <c r="T8" s="417"/>
      <c r="U8" s="417"/>
      <c r="V8" s="417"/>
      <c r="W8" s="417"/>
      <c r="X8" s="417"/>
      <c r="Y8" s="417"/>
      <c r="Z8" s="417"/>
      <c r="AA8" s="417"/>
      <c r="AB8" s="417"/>
      <c r="AC8" s="417"/>
      <c r="AD8" s="417"/>
      <c r="AE8" s="417"/>
      <c r="AF8" s="417"/>
      <c r="AG8" s="417"/>
      <c r="AH8" s="417"/>
      <c r="AI8" s="417"/>
      <c r="AJ8" s="417"/>
      <c r="AK8" s="417"/>
      <c r="AL8" s="417"/>
      <c r="AM8" s="417"/>
    </row>
    <row r="9" spans="1:39">
      <c r="B9" s="417"/>
      <c r="C9" s="417"/>
      <c r="D9" s="417"/>
      <c r="E9" s="417"/>
      <c r="F9" s="417"/>
      <c r="G9" s="417"/>
      <c r="H9" s="417"/>
      <c r="I9" s="417"/>
      <c r="J9" s="417"/>
      <c r="K9" s="417"/>
      <c r="L9" s="417"/>
      <c r="M9" s="417"/>
      <c r="N9" s="417"/>
      <c r="O9" s="417"/>
      <c r="P9" s="417"/>
      <c r="Q9" s="417"/>
      <c r="R9" s="417"/>
      <c r="S9" s="417"/>
      <c r="T9" s="417"/>
      <c r="U9" s="417"/>
      <c r="V9" s="417"/>
      <c r="W9" s="417"/>
      <c r="X9" s="417"/>
      <c r="Y9" s="417"/>
      <c r="Z9" s="417"/>
      <c r="AA9" s="417"/>
      <c r="AB9" s="417"/>
      <c r="AC9" s="417"/>
      <c r="AD9" s="417"/>
      <c r="AE9" s="417"/>
      <c r="AF9" s="417"/>
      <c r="AG9" s="417"/>
      <c r="AH9" s="417"/>
      <c r="AI9" s="417"/>
      <c r="AJ9" s="417"/>
      <c r="AK9" s="417"/>
      <c r="AL9" s="417"/>
      <c r="AM9" s="417"/>
    </row>
    <row r="10" spans="1:39">
      <c r="B10" s="417"/>
      <c r="C10" s="417"/>
      <c r="D10" s="417"/>
      <c r="E10" s="417"/>
      <c r="F10" s="417"/>
      <c r="G10" s="417"/>
      <c r="H10" s="417"/>
      <c r="I10" s="417"/>
      <c r="J10" s="417"/>
      <c r="K10" s="417"/>
      <c r="L10" s="417"/>
      <c r="M10" s="417"/>
      <c r="N10" s="417"/>
      <c r="O10" s="417"/>
      <c r="P10" s="417"/>
      <c r="Q10" s="417"/>
      <c r="R10" s="417"/>
      <c r="S10" s="417"/>
      <c r="T10" s="417"/>
      <c r="U10" s="417"/>
      <c r="V10" s="417"/>
      <c r="W10" s="417"/>
      <c r="X10" s="417"/>
      <c r="Y10" s="417"/>
      <c r="Z10" s="417"/>
      <c r="AA10" s="417"/>
      <c r="AB10" s="417"/>
      <c r="AC10" s="417"/>
      <c r="AD10" s="417"/>
      <c r="AE10" s="417"/>
      <c r="AF10" s="417"/>
      <c r="AG10" s="417"/>
      <c r="AH10" s="417"/>
      <c r="AI10" s="417"/>
      <c r="AJ10" s="417"/>
      <c r="AK10" s="417"/>
      <c r="AL10" s="417"/>
      <c r="AM10" s="417"/>
    </row>
    <row r="11" spans="1:39">
      <c r="B11" s="417"/>
      <c r="C11" s="417"/>
      <c r="D11" s="417"/>
      <c r="E11" s="417"/>
      <c r="F11" s="417"/>
      <c r="G11" s="417"/>
      <c r="H11" s="417"/>
      <c r="I11" s="417"/>
      <c r="J11" s="417"/>
      <c r="K11" s="417"/>
      <c r="L11" s="417"/>
      <c r="M11" s="417"/>
      <c r="N11" s="417"/>
      <c r="O11" s="417"/>
      <c r="P11" s="417"/>
      <c r="Q11" s="417"/>
      <c r="R11" s="417"/>
      <c r="S11" s="417"/>
      <c r="T11" s="417"/>
      <c r="U11" s="417"/>
      <c r="V11" s="417"/>
      <c r="W11" s="417"/>
      <c r="X11" s="417"/>
      <c r="Y11" s="417"/>
      <c r="Z11" s="417"/>
      <c r="AA11" s="417"/>
      <c r="AB11" s="417"/>
      <c r="AC11" s="417"/>
      <c r="AD11" s="417"/>
      <c r="AE11" s="417"/>
      <c r="AF11" s="417"/>
      <c r="AG11" s="417"/>
      <c r="AH11" s="417"/>
      <c r="AI11" s="417"/>
      <c r="AJ11" s="417"/>
      <c r="AK11" s="417"/>
      <c r="AL11" s="417"/>
      <c r="AM11" s="417"/>
    </row>
    <row r="12" spans="1:39">
      <c r="B12" s="417"/>
      <c r="C12" s="417"/>
      <c r="D12" s="417"/>
      <c r="E12" s="417"/>
      <c r="F12" s="417"/>
      <c r="G12" s="417"/>
      <c r="H12" s="417"/>
      <c r="I12" s="417"/>
      <c r="J12" s="417"/>
      <c r="K12" s="417"/>
      <c r="L12" s="417"/>
      <c r="M12" s="417"/>
      <c r="N12" s="417"/>
      <c r="O12" s="417"/>
      <c r="P12" s="417"/>
      <c r="Q12" s="417"/>
      <c r="R12" s="417"/>
      <c r="S12" s="417"/>
      <c r="T12" s="417"/>
      <c r="U12" s="417"/>
      <c r="V12" s="417"/>
      <c r="W12" s="417"/>
      <c r="X12" s="417"/>
      <c r="Y12" s="417"/>
      <c r="Z12" s="417"/>
      <c r="AA12" s="417"/>
      <c r="AB12" s="417"/>
      <c r="AC12" s="417"/>
      <c r="AD12" s="417"/>
      <c r="AE12" s="417"/>
      <c r="AF12" s="417"/>
      <c r="AG12" s="417"/>
      <c r="AH12" s="417"/>
      <c r="AI12" s="417"/>
      <c r="AJ12" s="417"/>
      <c r="AK12" s="417"/>
      <c r="AL12" s="417"/>
      <c r="AM12" s="417"/>
    </row>
    <row r="13" spans="1:39">
      <c r="B13" s="417"/>
      <c r="C13" s="417"/>
      <c r="D13" s="417"/>
      <c r="E13" s="417"/>
      <c r="F13" s="417"/>
      <c r="G13" s="417"/>
      <c r="H13" s="417"/>
      <c r="I13" s="417"/>
      <c r="J13" s="417"/>
      <c r="K13" s="417"/>
      <c r="L13" s="417"/>
      <c r="M13" s="417"/>
      <c r="N13" s="417"/>
      <c r="O13" s="417"/>
      <c r="P13" s="417"/>
      <c r="Q13" s="417"/>
      <c r="R13" s="417"/>
      <c r="S13" s="417"/>
      <c r="T13" s="417"/>
      <c r="U13" s="417"/>
      <c r="V13" s="417"/>
      <c r="W13" s="417"/>
      <c r="X13" s="417"/>
      <c r="Y13" s="417"/>
      <c r="Z13" s="417"/>
      <c r="AA13" s="417"/>
      <c r="AB13" s="417"/>
      <c r="AC13" s="417"/>
      <c r="AD13" s="417"/>
      <c r="AE13" s="417"/>
      <c r="AF13" s="417"/>
      <c r="AG13" s="417"/>
      <c r="AH13" s="417"/>
      <c r="AI13" s="417"/>
      <c r="AJ13" s="417"/>
      <c r="AK13" s="417"/>
      <c r="AL13" s="417"/>
      <c r="AM13" s="417"/>
    </row>
    <row r="14" spans="1:39">
      <c r="B14" s="417"/>
      <c r="C14" s="417"/>
      <c r="D14" s="417"/>
      <c r="E14" s="417"/>
      <c r="F14" s="417"/>
      <c r="G14" s="417"/>
      <c r="H14" s="417"/>
      <c r="I14" s="417"/>
      <c r="J14" s="417"/>
      <c r="K14" s="417"/>
      <c r="L14" s="417"/>
      <c r="M14" s="417"/>
      <c r="N14" s="417"/>
      <c r="O14" s="417"/>
      <c r="P14" s="417"/>
      <c r="Q14" s="417"/>
      <c r="R14" s="417"/>
      <c r="S14" s="417"/>
      <c r="T14" s="417"/>
      <c r="U14" s="417"/>
      <c r="V14" s="417"/>
      <c r="W14" s="417"/>
      <c r="X14" s="417"/>
      <c r="Y14" s="417"/>
      <c r="Z14" s="417"/>
      <c r="AA14" s="417"/>
      <c r="AB14" s="417"/>
      <c r="AC14" s="417"/>
      <c r="AD14" s="417"/>
      <c r="AE14" s="417"/>
      <c r="AF14" s="417"/>
      <c r="AG14" s="417"/>
      <c r="AH14" s="417"/>
      <c r="AI14" s="417"/>
      <c r="AJ14" s="417"/>
      <c r="AK14" s="417"/>
      <c r="AL14" s="417"/>
      <c r="AM14" s="417"/>
    </row>
    <row r="15" spans="1:39">
      <c r="B15" s="417"/>
      <c r="C15" s="417"/>
      <c r="D15" s="417"/>
      <c r="E15" s="417"/>
      <c r="F15" s="417"/>
      <c r="G15" s="417"/>
      <c r="H15" s="417"/>
      <c r="I15" s="417"/>
      <c r="J15" s="417"/>
      <c r="K15" s="417"/>
      <c r="L15" s="417"/>
      <c r="M15" s="417"/>
      <c r="N15" s="417"/>
      <c r="O15" s="417"/>
      <c r="P15" s="417"/>
      <c r="Q15" s="417"/>
      <c r="R15" s="417"/>
      <c r="S15" s="417"/>
      <c r="T15" s="417"/>
      <c r="U15" s="417"/>
      <c r="V15" s="417"/>
      <c r="W15" s="417"/>
      <c r="X15" s="417"/>
      <c r="Y15" s="417"/>
      <c r="Z15" s="417"/>
      <c r="AA15" s="417"/>
      <c r="AB15" s="417"/>
      <c r="AC15" s="417"/>
      <c r="AD15" s="417"/>
      <c r="AE15" s="417"/>
      <c r="AF15" s="417"/>
      <c r="AG15" s="417"/>
      <c r="AH15" s="417"/>
      <c r="AI15" s="417"/>
      <c r="AJ15" s="417"/>
      <c r="AK15" s="417"/>
      <c r="AL15" s="417"/>
      <c r="AM15" s="417"/>
    </row>
    <row r="16" spans="1:39">
      <c r="B16" s="417"/>
      <c r="C16" s="417"/>
      <c r="D16" s="417"/>
      <c r="E16" s="417"/>
      <c r="F16" s="417"/>
      <c r="G16" s="417"/>
      <c r="H16" s="417"/>
      <c r="I16" s="417"/>
      <c r="J16" s="417"/>
      <c r="K16" s="417"/>
      <c r="L16" s="417"/>
      <c r="M16" s="417"/>
      <c r="N16" s="417"/>
      <c r="O16" s="417"/>
      <c r="P16" s="417"/>
      <c r="Q16" s="417"/>
      <c r="R16" s="417"/>
      <c r="S16" s="417"/>
      <c r="T16" s="417"/>
      <c r="U16" s="417"/>
      <c r="V16" s="417"/>
      <c r="W16" s="417"/>
      <c r="X16" s="417"/>
      <c r="Y16" s="417"/>
      <c r="Z16" s="417"/>
      <c r="AA16" s="417"/>
      <c r="AB16" s="417"/>
      <c r="AC16" s="417"/>
      <c r="AD16" s="417"/>
      <c r="AE16" s="417"/>
      <c r="AF16" s="417"/>
      <c r="AG16" s="417"/>
      <c r="AH16" s="417"/>
      <c r="AI16" s="417"/>
      <c r="AJ16" s="417"/>
      <c r="AK16" s="417"/>
      <c r="AL16" s="417"/>
      <c r="AM16" s="417"/>
    </row>
    <row r="17" spans="2:39">
      <c r="B17" s="417"/>
      <c r="C17" s="417"/>
      <c r="D17" s="417"/>
      <c r="E17" s="417"/>
      <c r="F17" s="417"/>
      <c r="G17" s="417"/>
      <c r="H17" s="417"/>
      <c r="I17" s="417"/>
      <c r="J17" s="417"/>
      <c r="K17" s="417"/>
      <c r="L17" s="417"/>
      <c r="M17" s="417"/>
      <c r="N17" s="417"/>
      <c r="O17" s="417"/>
      <c r="P17" s="417"/>
      <c r="Q17" s="417"/>
      <c r="R17" s="417"/>
      <c r="S17" s="417"/>
      <c r="T17" s="417"/>
      <c r="U17" s="417"/>
      <c r="V17" s="417"/>
      <c r="W17" s="417"/>
      <c r="X17" s="417"/>
      <c r="Y17" s="417"/>
      <c r="Z17" s="417"/>
      <c r="AA17" s="417"/>
      <c r="AB17" s="417"/>
      <c r="AC17" s="417"/>
      <c r="AD17" s="417"/>
      <c r="AE17" s="417"/>
      <c r="AF17" s="417"/>
      <c r="AG17" s="417"/>
      <c r="AH17" s="417"/>
      <c r="AI17" s="417"/>
      <c r="AJ17" s="417"/>
      <c r="AK17" s="417"/>
      <c r="AL17" s="417"/>
      <c r="AM17" s="417"/>
    </row>
    <row r="18" spans="2:39">
      <c r="B18" s="417"/>
      <c r="C18" s="417"/>
      <c r="D18" s="417"/>
      <c r="E18" s="417"/>
      <c r="F18" s="417"/>
      <c r="G18" s="417"/>
      <c r="H18" s="417"/>
      <c r="I18" s="417"/>
      <c r="J18" s="417"/>
      <c r="K18" s="417"/>
      <c r="L18" s="417"/>
      <c r="M18" s="417"/>
      <c r="N18" s="417"/>
      <c r="O18" s="417"/>
      <c r="P18" s="417"/>
      <c r="Q18" s="417"/>
      <c r="R18" s="417"/>
      <c r="S18" s="417"/>
      <c r="T18" s="417"/>
      <c r="U18" s="417"/>
      <c r="V18" s="417"/>
      <c r="W18" s="417"/>
      <c r="X18" s="417"/>
      <c r="Y18" s="417"/>
      <c r="Z18" s="417"/>
      <c r="AA18" s="417"/>
      <c r="AB18" s="417"/>
      <c r="AC18" s="417"/>
      <c r="AD18" s="417"/>
      <c r="AE18" s="417"/>
      <c r="AF18" s="417"/>
      <c r="AG18" s="417"/>
      <c r="AH18" s="417"/>
      <c r="AI18" s="417"/>
      <c r="AJ18" s="417"/>
      <c r="AK18" s="417"/>
      <c r="AL18" s="417"/>
      <c r="AM18" s="417"/>
    </row>
    <row r="19" spans="2:39">
      <c r="B19" s="417"/>
      <c r="C19" s="417"/>
      <c r="D19" s="417"/>
      <c r="E19" s="417"/>
      <c r="F19" s="417"/>
      <c r="G19" s="417"/>
      <c r="H19" s="417"/>
      <c r="I19" s="417"/>
      <c r="J19" s="417"/>
      <c r="K19" s="417"/>
      <c r="L19" s="417"/>
      <c r="M19" s="417"/>
      <c r="N19" s="417"/>
      <c r="O19" s="417"/>
      <c r="P19" s="417"/>
      <c r="Q19" s="417"/>
      <c r="R19" s="417"/>
      <c r="S19" s="417"/>
      <c r="T19" s="417"/>
      <c r="U19" s="417"/>
      <c r="V19" s="417"/>
      <c r="W19" s="417"/>
      <c r="X19" s="417"/>
      <c r="Y19" s="417"/>
      <c r="Z19" s="417"/>
      <c r="AA19" s="417"/>
      <c r="AB19" s="417"/>
      <c r="AC19" s="417"/>
      <c r="AD19" s="417"/>
      <c r="AE19" s="417"/>
      <c r="AF19" s="417"/>
      <c r="AG19" s="417"/>
      <c r="AH19" s="417"/>
      <c r="AI19" s="417"/>
      <c r="AJ19" s="417"/>
      <c r="AK19" s="417"/>
      <c r="AL19" s="417"/>
      <c r="AM19" s="417"/>
    </row>
    <row r="20" spans="2:39">
      <c r="B20" s="417"/>
      <c r="C20" s="417"/>
      <c r="D20" s="417"/>
      <c r="E20" s="417"/>
      <c r="F20" s="417"/>
      <c r="G20" s="417"/>
      <c r="H20" s="417"/>
      <c r="I20" s="417"/>
      <c r="J20" s="417"/>
      <c r="K20" s="417"/>
      <c r="L20" s="417"/>
      <c r="M20" s="417"/>
      <c r="N20" s="417"/>
      <c r="O20" s="417"/>
      <c r="P20" s="417"/>
      <c r="Q20" s="417"/>
      <c r="R20" s="417"/>
      <c r="S20" s="417"/>
      <c r="T20" s="417"/>
      <c r="U20" s="417"/>
      <c r="V20" s="417"/>
      <c r="W20" s="417"/>
      <c r="X20" s="417"/>
      <c r="Y20" s="417"/>
      <c r="Z20" s="417"/>
      <c r="AA20" s="417"/>
      <c r="AB20" s="417"/>
      <c r="AC20" s="417"/>
      <c r="AD20" s="417"/>
      <c r="AE20" s="417"/>
      <c r="AF20" s="417"/>
      <c r="AG20" s="417"/>
      <c r="AH20" s="417"/>
      <c r="AI20" s="417"/>
      <c r="AJ20" s="417"/>
      <c r="AK20" s="417"/>
      <c r="AL20" s="417"/>
      <c r="AM20" s="417"/>
    </row>
    <row r="21" spans="2:39">
      <c r="B21" s="417"/>
      <c r="C21" s="417"/>
      <c r="D21" s="417"/>
      <c r="E21" s="417"/>
      <c r="F21" s="417"/>
      <c r="G21" s="417"/>
      <c r="H21" s="417"/>
      <c r="I21" s="417"/>
      <c r="J21" s="417"/>
      <c r="K21" s="417"/>
      <c r="L21" s="417"/>
      <c r="M21" s="417"/>
      <c r="N21" s="417"/>
      <c r="O21" s="417"/>
      <c r="P21" s="417"/>
      <c r="Q21" s="417"/>
      <c r="R21" s="417"/>
      <c r="S21" s="417"/>
      <c r="T21" s="417"/>
      <c r="U21" s="417"/>
      <c r="V21" s="417"/>
      <c r="W21" s="417"/>
      <c r="X21" s="417"/>
      <c r="Y21" s="417"/>
      <c r="Z21" s="417"/>
      <c r="AA21" s="417"/>
      <c r="AB21" s="417"/>
      <c r="AC21" s="417"/>
      <c r="AD21" s="417"/>
      <c r="AE21" s="417"/>
      <c r="AF21" s="417"/>
      <c r="AG21" s="417"/>
      <c r="AH21" s="417"/>
      <c r="AI21" s="417"/>
      <c r="AJ21" s="417"/>
      <c r="AK21" s="417"/>
      <c r="AL21" s="417"/>
      <c r="AM21" s="417"/>
    </row>
    <row r="22" spans="2:39">
      <c r="B22" s="417"/>
      <c r="C22" s="417"/>
      <c r="D22" s="417"/>
      <c r="E22" s="417"/>
      <c r="F22" s="417"/>
      <c r="G22" s="417"/>
      <c r="H22" s="417"/>
      <c r="I22" s="417"/>
      <c r="J22" s="417"/>
      <c r="K22" s="417"/>
      <c r="L22" s="417"/>
      <c r="M22" s="417"/>
      <c r="N22" s="417"/>
      <c r="O22" s="417"/>
      <c r="P22" s="417"/>
      <c r="Q22" s="417"/>
      <c r="R22" s="417"/>
      <c r="S22" s="417"/>
      <c r="T22" s="417"/>
      <c r="U22" s="417"/>
      <c r="V22" s="417"/>
      <c r="W22" s="417"/>
      <c r="X22" s="417"/>
      <c r="Y22" s="417"/>
      <c r="Z22" s="417"/>
      <c r="AA22" s="417"/>
      <c r="AB22" s="417"/>
      <c r="AC22" s="417"/>
      <c r="AD22" s="417"/>
      <c r="AE22" s="417"/>
      <c r="AF22" s="417"/>
      <c r="AG22" s="417"/>
      <c r="AH22" s="417"/>
      <c r="AI22" s="417"/>
      <c r="AJ22" s="417"/>
      <c r="AK22" s="417"/>
      <c r="AL22" s="417"/>
      <c r="AM22" s="417"/>
    </row>
    <row r="23" spans="2:39">
      <c r="B23" s="417"/>
      <c r="C23" s="417"/>
      <c r="D23" s="417"/>
      <c r="E23" s="417"/>
      <c r="F23" s="417"/>
      <c r="G23" s="417"/>
      <c r="H23" s="417"/>
      <c r="I23" s="417"/>
      <c r="J23" s="417"/>
      <c r="K23" s="417"/>
      <c r="L23" s="417"/>
      <c r="M23" s="417"/>
      <c r="N23" s="417"/>
      <c r="O23" s="417"/>
      <c r="P23" s="417"/>
      <c r="Q23" s="417"/>
      <c r="R23" s="417"/>
      <c r="S23" s="417"/>
      <c r="T23" s="417"/>
      <c r="U23" s="417"/>
      <c r="V23" s="417"/>
      <c r="W23" s="417"/>
      <c r="X23" s="417"/>
      <c r="Y23" s="417"/>
      <c r="Z23" s="417"/>
      <c r="AA23" s="417"/>
      <c r="AB23" s="417"/>
      <c r="AC23" s="417"/>
      <c r="AD23" s="417"/>
      <c r="AE23" s="417"/>
      <c r="AF23" s="417"/>
      <c r="AG23" s="417"/>
      <c r="AH23" s="417"/>
      <c r="AI23" s="417"/>
      <c r="AJ23" s="417"/>
      <c r="AK23" s="417"/>
      <c r="AL23" s="417"/>
      <c r="AM23" s="417"/>
    </row>
    <row r="24" spans="2:39">
      <c r="B24" s="417"/>
      <c r="C24" s="417"/>
      <c r="D24" s="417"/>
      <c r="E24" s="417"/>
      <c r="F24" s="417"/>
      <c r="G24" s="417"/>
      <c r="H24" s="417"/>
      <c r="I24" s="417"/>
      <c r="J24" s="417"/>
      <c r="K24" s="417"/>
      <c r="L24" s="417"/>
      <c r="M24" s="417"/>
      <c r="N24" s="417"/>
      <c r="O24" s="417"/>
      <c r="P24" s="417"/>
      <c r="Q24" s="417"/>
      <c r="R24" s="417"/>
      <c r="S24" s="417"/>
      <c r="T24" s="417"/>
      <c r="U24" s="417"/>
      <c r="V24" s="417"/>
      <c r="W24" s="417"/>
      <c r="X24" s="417"/>
      <c r="Y24" s="417"/>
      <c r="Z24" s="417"/>
      <c r="AA24" s="417"/>
      <c r="AB24" s="417"/>
      <c r="AC24" s="417"/>
      <c r="AD24" s="417"/>
      <c r="AE24" s="417"/>
      <c r="AF24" s="417"/>
      <c r="AG24" s="417"/>
      <c r="AH24" s="417"/>
      <c r="AI24" s="417"/>
      <c r="AJ24" s="417"/>
      <c r="AK24" s="417"/>
      <c r="AL24" s="417"/>
      <c r="AM24" s="417"/>
    </row>
    <row r="25" spans="2:39">
      <c r="B25" s="417"/>
      <c r="C25" s="417"/>
      <c r="D25" s="417"/>
      <c r="E25" s="417"/>
      <c r="F25" s="417"/>
      <c r="G25" s="417"/>
      <c r="H25" s="417"/>
      <c r="I25" s="417"/>
      <c r="J25" s="417"/>
      <c r="K25" s="417"/>
      <c r="L25" s="417"/>
      <c r="M25" s="417"/>
      <c r="N25" s="417"/>
      <c r="O25" s="417"/>
      <c r="P25" s="417"/>
      <c r="Q25" s="417"/>
      <c r="R25" s="417"/>
      <c r="S25" s="417"/>
      <c r="T25" s="417"/>
      <c r="U25" s="417"/>
      <c r="V25" s="417"/>
      <c r="W25" s="417"/>
      <c r="X25" s="417"/>
      <c r="Y25" s="417"/>
      <c r="Z25" s="417"/>
      <c r="AA25" s="417"/>
      <c r="AB25" s="417"/>
      <c r="AC25" s="417"/>
      <c r="AD25" s="417"/>
      <c r="AE25" s="417"/>
      <c r="AF25" s="417"/>
      <c r="AG25" s="417"/>
      <c r="AH25" s="417"/>
      <c r="AI25" s="417"/>
      <c r="AJ25" s="417"/>
      <c r="AK25" s="417"/>
      <c r="AL25" s="417"/>
      <c r="AM25" s="417"/>
    </row>
    <row r="26" spans="2:39">
      <c r="B26" s="20"/>
      <c r="C26" s="20"/>
      <c r="D26" s="20"/>
      <c r="E26" s="20"/>
      <c r="F26" s="20"/>
      <c r="G26" s="2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row>
    <row r="27" spans="2:39">
      <c r="B27" s="20"/>
      <c r="C27" s="20"/>
      <c r="D27" s="20"/>
      <c r="E27" s="20"/>
      <c r="F27" s="20"/>
      <c r="G27" s="20"/>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row>
    <row r="28" spans="2:39">
      <c r="B28" s="20"/>
      <c r="C28" s="20"/>
      <c r="D28" s="20"/>
      <c r="E28" s="20"/>
      <c r="F28" s="20"/>
      <c r="G28" s="20"/>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row>
    <row r="29" spans="2:39">
      <c r="B29" s="20"/>
      <c r="C29" s="20"/>
      <c r="D29" s="20"/>
      <c r="E29" s="20"/>
      <c r="F29" s="20"/>
      <c r="G29" s="20"/>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row>
    <row r="30" spans="2:39">
      <c r="B30" s="20"/>
      <c r="C30" s="20"/>
      <c r="D30" s="20"/>
      <c r="E30" s="20"/>
      <c r="F30" s="20"/>
      <c r="G30" s="20"/>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row>
    <row r="31" spans="2:39">
      <c r="B31" s="20"/>
      <c r="C31" s="20"/>
      <c r="D31" s="20"/>
      <c r="E31" s="20"/>
      <c r="F31" s="20"/>
      <c r="G31" s="20"/>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row>
    <row r="32" spans="2:39">
      <c r="B32" s="20"/>
      <c r="C32" s="20"/>
      <c r="D32" s="20"/>
      <c r="E32" s="20"/>
      <c r="F32" s="20"/>
      <c r="G32" s="20"/>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row>
    <row r="33" spans="2:39">
      <c r="B33" s="20"/>
      <c r="C33" s="20"/>
      <c r="D33" s="20"/>
      <c r="E33" s="20"/>
      <c r="F33" s="20"/>
      <c r="G33" s="20"/>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row>
    <row r="34" spans="2:39">
      <c r="B34" s="20"/>
      <c r="C34" s="20"/>
      <c r="D34" s="20"/>
      <c r="E34" s="20"/>
      <c r="F34" s="20"/>
      <c r="G34" s="20"/>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row>
    <row r="35" spans="2:39">
      <c r="B35" s="20"/>
      <c r="C35" s="20"/>
      <c r="D35" s="20"/>
      <c r="E35" s="20"/>
      <c r="F35" s="20"/>
      <c r="G35" s="20"/>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row>
    <row r="36" spans="2:39">
      <c r="B36" s="20"/>
      <c r="C36" s="20"/>
      <c r="D36" s="20"/>
      <c r="E36" s="20"/>
      <c r="F36" s="20"/>
      <c r="G36" s="20"/>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row>
    <row r="37" spans="2:39">
      <c r="B37" s="20"/>
      <c r="C37" s="20"/>
      <c r="D37" s="20"/>
      <c r="E37" s="20"/>
      <c r="F37" s="20"/>
      <c r="G37" s="20"/>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row>
    <row r="38" spans="2:39">
      <c r="B38" s="20"/>
      <c r="C38" s="20"/>
      <c r="D38" s="20"/>
      <c r="E38" s="20"/>
      <c r="F38" s="20"/>
      <c r="G38" s="20"/>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row>
    <row r="39" spans="2:39">
      <c r="B39" s="20"/>
      <c r="C39" s="20"/>
      <c r="D39" s="20"/>
      <c r="E39" s="20"/>
      <c r="F39" s="20"/>
      <c r="G39" s="20"/>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row>
    <row r="40" spans="2:39">
      <c r="B40" s="20"/>
      <c r="C40" s="20"/>
      <c r="D40" s="20"/>
      <c r="E40" s="20"/>
      <c r="F40" s="20"/>
      <c r="G40" s="20"/>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row>
    <row r="41" spans="2:39">
      <c r="C41" s="417" t="s">
        <v>46</v>
      </c>
      <c r="D41" s="417"/>
      <c r="E41" s="417"/>
      <c r="F41" s="417"/>
      <c r="G41" s="417"/>
      <c r="H41" s="417"/>
      <c r="I41" s="417"/>
      <c r="J41" s="417"/>
      <c r="K41" s="417"/>
      <c r="L41" s="417"/>
      <c r="M41" s="417"/>
      <c r="N41" s="417"/>
      <c r="O41" s="417"/>
      <c r="P41" s="417"/>
      <c r="Q41" s="417"/>
      <c r="R41" s="417"/>
      <c r="S41" s="417"/>
      <c r="T41" s="417"/>
      <c r="U41" s="417"/>
      <c r="V41" s="417"/>
      <c r="W41" s="417"/>
      <c r="X41" s="417"/>
      <c r="Y41" s="417"/>
      <c r="Z41" s="417"/>
      <c r="AA41" s="417"/>
      <c r="AB41" s="417"/>
      <c r="AC41" s="417"/>
      <c r="AD41" s="417"/>
      <c r="AE41" s="417"/>
      <c r="AF41" s="417"/>
      <c r="AG41" s="417"/>
      <c r="AH41" s="417"/>
      <c r="AI41" s="417"/>
      <c r="AJ41" s="417"/>
      <c r="AK41" s="417"/>
      <c r="AL41" s="417"/>
    </row>
    <row r="42" spans="2:39">
      <c r="C42" s="417"/>
      <c r="D42" s="417"/>
      <c r="E42" s="417"/>
      <c r="F42" s="417"/>
      <c r="G42" s="417"/>
      <c r="H42" s="417"/>
      <c r="I42" s="417"/>
      <c r="J42" s="417"/>
      <c r="K42" s="417"/>
      <c r="L42" s="417"/>
      <c r="M42" s="417"/>
      <c r="N42" s="417"/>
      <c r="O42" s="417"/>
      <c r="P42" s="417"/>
      <c r="Q42" s="417"/>
      <c r="R42" s="417"/>
      <c r="S42" s="417"/>
      <c r="T42" s="417"/>
      <c r="U42" s="417"/>
      <c r="V42" s="417"/>
      <c r="W42" s="417"/>
      <c r="X42" s="417"/>
      <c r="Y42" s="417"/>
      <c r="Z42" s="417"/>
      <c r="AA42" s="417"/>
      <c r="AB42" s="417"/>
      <c r="AC42" s="417"/>
      <c r="AD42" s="417"/>
      <c r="AE42" s="417"/>
      <c r="AF42" s="417"/>
      <c r="AG42" s="417"/>
      <c r="AH42" s="417"/>
      <c r="AI42" s="417"/>
      <c r="AJ42" s="417"/>
      <c r="AK42" s="417"/>
      <c r="AL42" s="417"/>
    </row>
    <row r="43" spans="2:39">
      <c r="C43" s="20"/>
      <c r="D43" s="20"/>
      <c r="E43" s="20"/>
      <c r="F43" s="20"/>
      <c r="G43" s="20"/>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row>
    <row r="44" spans="2:39">
      <c r="C44" s="419">
        <f>申請内容入力シート!D35</f>
        <v>0</v>
      </c>
      <c r="D44" s="419"/>
      <c r="E44" s="419"/>
      <c r="F44" s="419"/>
      <c r="G44" s="419"/>
      <c r="H44" s="419"/>
      <c r="I44" s="419"/>
      <c r="J44" s="419"/>
      <c r="K44" s="419"/>
      <c r="L44" s="419"/>
      <c r="M44" s="419"/>
      <c r="N44" s="419"/>
      <c r="O44" s="20"/>
      <c r="P44" s="20"/>
      <c r="Q44" s="20"/>
      <c r="R44" s="20"/>
      <c r="S44" s="20"/>
      <c r="T44" s="20"/>
      <c r="U44" s="20"/>
      <c r="V44" s="20"/>
      <c r="W44" s="20"/>
      <c r="X44" s="20"/>
      <c r="Y44" s="20"/>
      <c r="Z44" s="20"/>
      <c r="AA44" s="20"/>
      <c r="AB44" s="20"/>
      <c r="AC44" s="20"/>
      <c r="AD44" s="20"/>
      <c r="AE44" s="20"/>
      <c r="AF44" s="20"/>
      <c r="AG44" s="20"/>
      <c r="AH44" s="20"/>
      <c r="AI44" s="20"/>
      <c r="AJ44" s="20"/>
      <c r="AK44" s="20"/>
      <c r="AL44" s="20"/>
    </row>
    <row r="45" spans="2:39">
      <c r="C45" s="20"/>
      <c r="D45" s="20"/>
      <c r="E45" s="20"/>
      <c r="F45" s="20"/>
      <c r="G45" s="20"/>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row>
    <row r="46" spans="2:39" ht="18.75" customHeight="1">
      <c r="C46" s="20"/>
      <c r="D46" s="20"/>
      <c r="E46" s="20"/>
      <c r="F46" s="20"/>
      <c r="G46" s="20"/>
      <c r="H46" s="20"/>
      <c r="I46" s="20"/>
      <c r="J46" s="20"/>
      <c r="K46" s="20"/>
      <c r="L46" s="20"/>
      <c r="M46" s="20"/>
      <c r="N46" s="20"/>
      <c r="O46" s="20"/>
      <c r="P46" s="420" t="s">
        <v>3</v>
      </c>
      <c r="Q46" s="420"/>
      <c r="R46" s="420"/>
      <c r="S46" s="262"/>
      <c r="T46" s="421">
        <f>申請内容入力シート!D8</f>
        <v>0</v>
      </c>
      <c r="U46" s="422"/>
      <c r="V46" s="422"/>
      <c r="W46" s="422"/>
      <c r="X46" s="422"/>
      <c r="Y46" s="422"/>
      <c r="Z46" s="422"/>
      <c r="AA46" s="422"/>
      <c r="AB46" s="422"/>
      <c r="AC46" s="422"/>
      <c r="AD46" s="422"/>
      <c r="AE46" s="422"/>
      <c r="AF46" s="422"/>
      <c r="AG46" s="422"/>
      <c r="AH46" s="422"/>
      <c r="AI46" s="422"/>
      <c r="AJ46" s="422"/>
      <c r="AK46" s="422"/>
      <c r="AL46" s="422"/>
    </row>
  </sheetData>
  <mergeCells count="6">
    <mergeCell ref="B3:AM3"/>
    <mergeCell ref="B5:AM25"/>
    <mergeCell ref="C41:AL42"/>
    <mergeCell ref="C44:N44"/>
    <mergeCell ref="P46:R46"/>
    <mergeCell ref="T46:AL46"/>
  </mergeCells>
  <phoneticPr fontId="1"/>
  <printOptions horizontalCentered="1" verticalCentered="1"/>
  <pageMargins left="0.98425196850393704" right="0.98425196850393704" top="0.98425196850393704" bottom="0.98425196850393704" header="0" footer="0"/>
  <pageSetup paperSize="9" scale="98"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E767E2-90B6-42C0-B39C-A1CCA7473998}">
  <sheetPr codeName="Sheet18">
    <tabColor rgb="FFFFFF00"/>
  </sheetPr>
  <dimension ref="B1:H21"/>
  <sheetViews>
    <sheetView view="pageBreakPreview" zoomScale="85" zoomScaleNormal="100" zoomScaleSheetLayoutView="85" workbookViewId="0">
      <selection activeCell="D19" sqref="D19:E19"/>
    </sheetView>
  </sheetViews>
  <sheetFormatPr defaultColWidth="17.375" defaultRowHeight="16.5"/>
  <cols>
    <col min="1" max="1" width="2.5" style="125" customWidth="1"/>
    <col min="2" max="2" width="24" style="125" customWidth="1"/>
    <col min="3" max="3" width="16.75" style="125" customWidth="1"/>
    <col min="4" max="4" width="6.875" style="125" customWidth="1"/>
    <col min="5" max="5" width="16.75" style="125" customWidth="1"/>
    <col min="6" max="6" width="6.875" style="125" customWidth="1"/>
    <col min="7" max="7" width="9.75" style="125" bestFit="1" customWidth="1"/>
    <col min="8" max="8" width="2.5" style="125" customWidth="1"/>
    <col min="9" max="16384" width="17.375" style="125"/>
  </cols>
  <sheetData>
    <row r="1" spans="2:8">
      <c r="H1" s="167" t="s">
        <v>214</v>
      </c>
    </row>
    <row r="2" spans="2:8" ht="24">
      <c r="B2" s="323" t="s">
        <v>200</v>
      </c>
      <c r="C2" s="323"/>
      <c r="D2" s="323"/>
      <c r="E2" s="323"/>
      <c r="F2" s="323"/>
      <c r="G2" s="323"/>
    </row>
    <row r="4" spans="2:8" ht="19.5">
      <c r="B4" s="177" t="s">
        <v>201</v>
      </c>
      <c r="C4" s="134"/>
      <c r="D4" s="131"/>
      <c r="E4" s="131"/>
      <c r="F4" s="131"/>
    </row>
    <row r="5" spans="2:8" ht="19.5">
      <c r="B5" s="178"/>
      <c r="C5" s="324" t="s">
        <v>158</v>
      </c>
      <c r="D5" s="325"/>
      <c r="E5" s="324" t="s">
        <v>159</v>
      </c>
      <c r="F5" s="325"/>
    </row>
    <row r="6" spans="2:8" ht="19.5">
      <c r="B6" s="136" t="s">
        <v>202</v>
      </c>
      <c r="C6" s="494">
        <f>申請内容入力シート!D66</f>
        <v>0</v>
      </c>
      <c r="D6" s="495"/>
      <c r="E6" s="494">
        <f>申請内容入力シート!D72</f>
        <v>0</v>
      </c>
      <c r="F6" s="495"/>
      <c r="G6" s="125" t="s">
        <v>164</v>
      </c>
    </row>
    <row r="7" spans="2:8" ht="19.5">
      <c r="B7" s="136" t="s">
        <v>203</v>
      </c>
      <c r="C7" s="494">
        <f>申請内容入力シート!D67</f>
        <v>0</v>
      </c>
      <c r="D7" s="495"/>
      <c r="E7" s="494">
        <f>申請内容入力シート!D73</f>
        <v>0</v>
      </c>
      <c r="F7" s="495"/>
      <c r="G7" s="125" t="s">
        <v>164</v>
      </c>
    </row>
    <row r="8" spans="2:8" ht="19.5">
      <c r="B8" s="136" t="s">
        <v>204</v>
      </c>
      <c r="C8" s="179">
        <f>申請内容入力シート!D68</f>
        <v>0</v>
      </c>
      <c r="D8" s="493" t="s">
        <v>167</v>
      </c>
      <c r="E8" s="179">
        <f>申請内容入力シート!D74</f>
        <v>0</v>
      </c>
      <c r="F8" s="493" t="s">
        <v>167</v>
      </c>
      <c r="G8" s="125" t="s">
        <v>164</v>
      </c>
    </row>
    <row r="9" spans="2:8" ht="19.5">
      <c r="B9" s="136" t="s">
        <v>205</v>
      </c>
      <c r="C9" s="179">
        <f>申請内容入力シート!D69</f>
        <v>0</v>
      </c>
      <c r="D9" s="493"/>
      <c r="E9" s="179">
        <f>申請内容入力シート!D75</f>
        <v>0</v>
      </c>
      <c r="F9" s="493"/>
      <c r="G9" s="125" t="s">
        <v>164</v>
      </c>
    </row>
    <row r="10" spans="2:8" ht="19.5">
      <c r="B10" s="136" t="s">
        <v>206</v>
      </c>
      <c r="C10" s="180">
        <f>申請内容入力シート!D70</f>
        <v>0</v>
      </c>
      <c r="D10" s="493"/>
      <c r="E10" s="180">
        <f>申請内容入力シート!D76</f>
        <v>0</v>
      </c>
      <c r="F10" s="493"/>
      <c r="G10" s="125" t="s">
        <v>164</v>
      </c>
    </row>
    <row r="11" spans="2:8" ht="19.5">
      <c r="B11" s="136" t="s">
        <v>207</v>
      </c>
      <c r="C11" s="180">
        <f>申請内容入力シート!D71</f>
        <v>0</v>
      </c>
      <c r="D11" s="493"/>
      <c r="E11" s="180">
        <f>申請内容入力シート!D77</f>
        <v>0</v>
      </c>
      <c r="F11" s="493"/>
      <c r="G11" s="125" t="s">
        <v>164</v>
      </c>
    </row>
    <row r="12" spans="2:8">
      <c r="B12" s="139"/>
      <c r="C12" s="140"/>
      <c r="D12" s="140"/>
      <c r="E12" s="140"/>
      <c r="F12" s="140"/>
    </row>
    <row r="13" spans="2:8">
      <c r="B13" s="139" t="s">
        <v>208</v>
      </c>
      <c r="C13" s="140"/>
      <c r="D13" s="140"/>
      <c r="E13" s="140"/>
      <c r="F13" s="140"/>
    </row>
    <row r="14" spans="2:8">
      <c r="B14" s="139" t="s">
        <v>209</v>
      </c>
      <c r="C14" s="140"/>
      <c r="D14" s="140"/>
      <c r="E14" s="140"/>
      <c r="F14" s="140"/>
    </row>
    <row r="15" spans="2:8">
      <c r="B15" s="139" t="s">
        <v>210</v>
      </c>
      <c r="C15" s="140"/>
      <c r="D15" s="140"/>
      <c r="E15" s="140"/>
      <c r="F15" s="140"/>
    </row>
    <row r="16" spans="2:8">
      <c r="B16" s="143"/>
      <c r="C16" s="143"/>
      <c r="D16" s="143"/>
      <c r="E16" s="143"/>
      <c r="F16" s="143"/>
    </row>
    <row r="17" spans="2:6" ht="19.5">
      <c r="B17" s="144" t="s">
        <v>180</v>
      </c>
      <c r="C17" s="131"/>
      <c r="D17" s="131"/>
      <c r="E17" s="131"/>
      <c r="F17" s="131"/>
    </row>
    <row r="18" spans="2:6" ht="21">
      <c r="B18" s="319" t="s">
        <v>211</v>
      </c>
      <c r="C18" s="319"/>
      <c r="D18" s="490">
        <f>空調機器詳細試算!R16</f>
        <v>0</v>
      </c>
      <c r="E18" s="490"/>
      <c r="F18" s="149" t="s">
        <v>182</v>
      </c>
    </row>
    <row r="19" spans="2:6" ht="21">
      <c r="B19" s="319" t="s">
        <v>212</v>
      </c>
      <c r="C19" s="319"/>
      <c r="D19" s="490">
        <f>空調機器詳細試算!R20</f>
        <v>0</v>
      </c>
      <c r="E19" s="490"/>
      <c r="F19" s="149" t="s">
        <v>182</v>
      </c>
    </row>
    <row r="20" spans="2:6" ht="21">
      <c r="B20" s="491" t="s">
        <v>213</v>
      </c>
      <c r="C20" s="491"/>
      <c r="D20" s="492" t="e">
        <f>(1-D19/D18)*100</f>
        <v>#DIV/0!</v>
      </c>
      <c r="E20" s="492"/>
      <c r="F20" s="149" t="s">
        <v>182</v>
      </c>
    </row>
    <row r="21" spans="2:6" ht="19.5">
      <c r="B21" s="315" t="e">
        <f>IF(D20&gt;=0.01,"補助事業の要件を満たしています","補助事業の要件を満たしていません")</f>
        <v>#DIV/0!</v>
      </c>
      <c r="C21" s="315"/>
      <c r="D21" s="315"/>
      <c r="E21" s="315"/>
      <c r="F21" s="151"/>
    </row>
  </sheetData>
  <mergeCells count="16">
    <mergeCell ref="D8:D11"/>
    <mergeCell ref="F8:F11"/>
    <mergeCell ref="B18:C18"/>
    <mergeCell ref="D18:E18"/>
    <mergeCell ref="B2:G2"/>
    <mergeCell ref="E7:F7"/>
    <mergeCell ref="C5:D5"/>
    <mergeCell ref="E5:F5"/>
    <mergeCell ref="C6:D6"/>
    <mergeCell ref="E6:F6"/>
    <mergeCell ref="C7:D7"/>
    <mergeCell ref="B19:C19"/>
    <mergeCell ref="D19:E19"/>
    <mergeCell ref="B20:C20"/>
    <mergeCell ref="D20:E20"/>
    <mergeCell ref="B21:E21"/>
  </mergeCells>
  <phoneticPr fontId="1"/>
  <dataValidations count="2">
    <dataValidation type="list" allowBlank="1" showInputMessage="1" showErrorMessage="1" sqref="C5" xr:uid="{C4E2A7B2-131C-4FAA-9F4F-6A77425A35E2}">
      <formula1>"住宅(3人以下),住宅(4人以上),事業者"</formula1>
    </dataValidation>
    <dataValidation type="list" allowBlank="1" showInputMessage="1" showErrorMessage="1" sqref="D9 F9" xr:uid="{0E7A0EC4-7FA9-4BB7-A528-9193C05FA75B}">
      <formula1>"油給湯器,ガス給湯器,電気温水器,エコキュート"</formula1>
    </dataValidation>
  </dataValidations>
  <pageMargins left="0.7" right="0.7" top="0.75" bottom="0.75" header="0.3" footer="0.3"/>
  <pageSetup paperSize="9" scale="93"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D51CB9-E025-4604-8499-EADF8CD45F0B}">
  <sheetPr codeName="Sheet20">
    <tabColor rgb="FF00B050"/>
    <pageSetUpPr fitToPage="1"/>
  </sheetPr>
  <dimension ref="C1:AN77"/>
  <sheetViews>
    <sheetView view="pageBreakPreview" zoomScale="70" zoomScaleNormal="100" zoomScaleSheetLayoutView="70" workbookViewId="0">
      <selection activeCell="D18" sqref="D18"/>
    </sheetView>
  </sheetViews>
  <sheetFormatPr defaultColWidth="9" defaultRowHeight="14.25"/>
  <cols>
    <col min="1" max="43" width="3.125" style="1" customWidth="1"/>
    <col min="44" max="51" width="2.5" style="1" customWidth="1"/>
    <col min="52" max="16384" width="9" style="1"/>
  </cols>
  <sheetData>
    <row r="1" spans="3:40" ht="18.75" customHeight="1">
      <c r="C1" s="1" t="s">
        <v>333</v>
      </c>
    </row>
    <row r="2" spans="3:40" ht="18.75" customHeight="1"/>
    <row r="3" spans="3:40" ht="18.75" customHeight="1">
      <c r="E3" s="512" t="s">
        <v>332</v>
      </c>
      <c r="F3" s="512"/>
      <c r="G3" s="512"/>
      <c r="H3" s="512"/>
      <c r="I3" s="512"/>
      <c r="J3" s="512"/>
      <c r="K3" s="512"/>
      <c r="L3" s="512"/>
      <c r="M3" s="512"/>
      <c r="N3" s="512"/>
      <c r="O3" s="512"/>
      <c r="P3" s="512"/>
      <c r="Q3" s="512"/>
      <c r="R3" s="512"/>
      <c r="S3" s="512"/>
      <c r="T3" s="512"/>
      <c r="U3" s="512"/>
      <c r="V3" s="512"/>
      <c r="W3" s="512"/>
      <c r="X3" s="512"/>
      <c r="Y3" s="512"/>
      <c r="Z3" s="512"/>
      <c r="AA3" s="512"/>
      <c r="AB3" s="512"/>
      <c r="AC3" s="512"/>
      <c r="AD3" s="512"/>
      <c r="AE3" s="512"/>
      <c r="AF3" s="512"/>
      <c r="AG3" s="512"/>
      <c r="AH3" s="512"/>
      <c r="AI3" s="512"/>
      <c r="AJ3" s="512"/>
      <c r="AK3" s="512"/>
    </row>
    <row r="4" spans="3:40" ht="18.75" customHeight="1">
      <c r="E4" s="512"/>
      <c r="F4" s="512"/>
      <c r="G4" s="512"/>
      <c r="H4" s="512"/>
      <c r="I4" s="512"/>
      <c r="J4" s="512"/>
      <c r="K4" s="512"/>
      <c r="L4" s="512"/>
      <c r="M4" s="512"/>
      <c r="N4" s="512"/>
      <c r="O4" s="512"/>
      <c r="P4" s="512"/>
      <c r="Q4" s="512"/>
      <c r="R4" s="512"/>
      <c r="S4" s="512"/>
      <c r="T4" s="512"/>
      <c r="U4" s="512"/>
      <c r="V4" s="512"/>
      <c r="W4" s="512"/>
      <c r="X4" s="512"/>
      <c r="Y4" s="512"/>
      <c r="Z4" s="512"/>
      <c r="AA4" s="512"/>
      <c r="AB4" s="512"/>
      <c r="AC4" s="512"/>
      <c r="AD4" s="512"/>
      <c r="AE4" s="512"/>
      <c r="AF4" s="512"/>
      <c r="AG4" s="512"/>
      <c r="AH4" s="512"/>
      <c r="AI4" s="512"/>
      <c r="AJ4" s="512"/>
      <c r="AK4" s="512"/>
    </row>
    <row r="5" spans="3:40" ht="18.75" customHeight="1">
      <c r="E5" s="240"/>
      <c r="F5" s="240"/>
      <c r="G5" s="240"/>
      <c r="H5" s="240"/>
      <c r="I5" s="240"/>
      <c r="J5" s="240"/>
      <c r="K5" s="240"/>
      <c r="L5" s="240"/>
      <c r="M5" s="240"/>
      <c r="N5" s="240"/>
      <c r="O5" s="240"/>
      <c r="P5" s="240"/>
      <c r="Q5" s="240"/>
      <c r="R5" s="240"/>
      <c r="S5" s="240"/>
      <c r="T5" s="240"/>
      <c r="U5" s="240"/>
      <c r="V5" s="240"/>
      <c r="W5" s="240"/>
      <c r="X5" s="240"/>
      <c r="Y5" s="240"/>
      <c r="Z5" s="240"/>
      <c r="AA5" s="240"/>
      <c r="AB5" s="240"/>
      <c r="AC5" s="240"/>
      <c r="AD5" s="240"/>
      <c r="AE5" s="240"/>
      <c r="AF5" s="240"/>
      <c r="AG5" s="240"/>
      <c r="AH5" s="240"/>
      <c r="AI5" s="240"/>
      <c r="AJ5" s="240"/>
      <c r="AK5" s="240"/>
    </row>
    <row r="6" spans="3:40" ht="18.75" customHeight="1">
      <c r="AC6" s="349">
        <f>申請内容入力シート!D88</f>
        <v>0</v>
      </c>
      <c r="AD6" s="349"/>
      <c r="AE6" s="349"/>
      <c r="AF6" s="349"/>
      <c r="AG6" s="349"/>
      <c r="AH6" s="349"/>
      <c r="AI6" s="349"/>
      <c r="AJ6" s="349"/>
      <c r="AK6" s="349"/>
      <c r="AL6" s="349"/>
    </row>
    <row r="7" spans="3:40" ht="18.75" customHeight="1">
      <c r="AC7" s="238"/>
      <c r="AD7" s="238"/>
      <c r="AE7" s="238"/>
      <c r="AF7" s="238"/>
      <c r="AG7" s="238"/>
      <c r="AH7" s="238"/>
      <c r="AI7" s="238"/>
      <c r="AJ7" s="238"/>
      <c r="AK7" s="238"/>
      <c r="AL7" s="238"/>
    </row>
    <row r="8" spans="3:40" ht="18.75" customHeight="1">
      <c r="C8" s="201" t="s">
        <v>1</v>
      </c>
    </row>
    <row r="9" spans="3:40" ht="18.75" customHeight="1">
      <c r="C9" s="201"/>
      <c r="R9" s="253" t="s">
        <v>339</v>
      </c>
      <c r="S9" s="252"/>
      <c r="T9" s="252"/>
      <c r="U9" s="252"/>
      <c r="V9" s="252"/>
      <c r="W9" s="351">
        <f>申請内容入力シート!D3</f>
        <v>0</v>
      </c>
      <c r="X9" s="351"/>
      <c r="Y9" s="351"/>
      <c r="Z9" s="351"/>
      <c r="AA9" s="351"/>
      <c r="AB9" s="351"/>
      <c r="AC9" s="351"/>
      <c r="AD9" s="351"/>
      <c r="AE9" s="351"/>
      <c r="AF9" s="351"/>
      <c r="AG9" s="351"/>
      <c r="AH9" s="351"/>
      <c r="AI9" s="351"/>
      <c r="AJ9" s="351"/>
      <c r="AK9" s="351"/>
      <c r="AL9" s="351"/>
    </row>
    <row r="10" spans="3:40" ht="18.75" customHeight="1">
      <c r="R10" s="255" t="s">
        <v>338</v>
      </c>
      <c r="S10" s="254"/>
      <c r="T10" s="254"/>
      <c r="U10" s="254"/>
      <c r="V10" s="254"/>
      <c r="W10" s="350">
        <f>申請内容入力シート!D4</f>
        <v>0</v>
      </c>
      <c r="X10" s="350"/>
      <c r="Y10" s="350"/>
      <c r="Z10" s="350"/>
      <c r="AA10" s="350"/>
      <c r="AB10" s="350"/>
      <c r="AC10" s="350"/>
      <c r="AD10" s="350"/>
      <c r="AE10" s="350"/>
      <c r="AF10" s="350"/>
      <c r="AG10" s="350"/>
      <c r="AH10" s="350"/>
      <c r="AI10" s="350"/>
      <c r="AJ10" s="350"/>
      <c r="AK10" s="350"/>
      <c r="AL10" s="350"/>
      <c r="AM10" s="22"/>
      <c r="AN10" s="22"/>
    </row>
    <row r="11" spans="3:40" ht="18.75" customHeight="1">
      <c r="R11" s="255" t="s">
        <v>349</v>
      </c>
      <c r="S11" s="254"/>
      <c r="T11" s="254"/>
      <c r="U11" s="254"/>
      <c r="V11" s="254"/>
      <c r="W11" s="350">
        <f>申請内容入力シート!D6</f>
        <v>0</v>
      </c>
      <c r="X11" s="350"/>
      <c r="Y11" s="350"/>
      <c r="Z11" s="350"/>
      <c r="AA11" s="350"/>
      <c r="AB11" s="350"/>
      <c r="AC11" s="350"/>
      <c r="AD11" s="350"/>
      <c r="AE11" s="350"/>
      <c r="AF11" s="350"/>
      <c r="AG11" s="350"/>
      <c r="AH11" s="350"/>
      <c r="AI11" s="350"/>
      <c r="AJ11" s="350"/>
      <c r="AK11" s="350"/>
      <c r="AL11" s="350"/>
      <c r="AM11" s="22"/>
      <c r="AN11" s="22"/>
    </row>
    <row r="12" spans="3:40" ht="18.75" customHeight="1">
      <c r="R12" s="350" t="s">
        <v>340</v>
      </c>
      <c r="S12" s="350"/>
      <c r="T12" s="350"/>
      <c r="U12" s="350"/>
      <c r="V12" s="350"/>
      <c r="W12" s="350">
        <f>申請内容入力シート!D7</f>
        <v>0</v>
      </c>
      <c r="X12" s="352"/>
      <c r="Y12" s="352"/>
      <c r="Z12" s="352"/>
      <c r="AA12" s="352"/>
      <c r="AB12" s="352"/>
      <c r="AC12" s="352"/>
      <c r="AD12" s="352"/>
      <c r="AE12" s="352"/>
      <c r="AF12" s="352"/>
      <c r="AG12" s="352"/>
      <c r="AH12" s="352"/>
      <c r="AI12" s="352"/>
      <c r="AJ12" s="352"/>
      <c r="AK12" s="352"/>
      <c r="AL12" s="352"/>
      <c r="AM12" s="22"/>
      <c r="AN12" s="22"/>
    </row>
    <row r="13" spans="3:40" ht="18.75" customHeight="1">
      <c r="R13" s="353" t="s">
        <v>341</v>
      </c>
      <c r="S13" s="354"/>
      <c r="T13" s="354"/>
      <c r="U13" s="354"/>
      <c r="V13" s="354"/>
      <c r="W13" s="504">
        <f>申請内容入力シート!D8</f>
        <v>0</v>
      </c>
      <c r="X13" s="514"/>
      <c r="Y13" s="514"/>
      <c r="Z13" s="514"/>
      <c r="AA13" s="514"/>
      <c r="AB13" s="514"/>
      <c r="AC13" s="514"/>
      <c r="AD13" s="514"/>
      <c r="AE13" s="514"/>
      <c r="AF13" s="514"/>
      <c r="AG13" s="514"/>
      <c r="AH13" s="515"/>
      <c r="AI13" s="515"/>
      <c r="AJ13" s="515"/>
      <c r="AK13" s="515"/>
      <c r="AL13" s="515"/>
      <c r="AM13" s="23"/>
      <c r="AN13" s="22"/>
    </row>
    <row r="14" spans="3:40" ht="18.75" customHeight="1">
      <c r="R14" s="253" t="s">
        <v>342</v>
      </c>
      <c r="S14" s="252"/>
      <c r="T14" s="252"/>
      <c r="U14" s="252"/>
      <c r="V14" s="252"/>
      <c r="W14" s="350">
        <f>申請内容入力シート!D9</f>
        <v>0</v>
      </c>
      <c r="X14" s="352"/>
      <c r="Y14" s="352"/>
      <c r="Z14" s="352"/>
      <c r="AA14" s="352"/>
      <c r="AB14" s="352"/>
      <c r="AC14" s="352"/>
      <c r="AD14" s="352"/>
      <c r="AE14" s="352"/>
      <c r="AF14" s="352"/>
      <c r="AG14" s="352"/>
      <c r="AH14" s="352"/>
      <c r="AI14" s="352"/>
      <c r="AJ14" s="352"/>
      <c r="AK14" s="352"/>
      <c r="AL14" s="352"/>
      <c r="AM14" s="22"/>
      <c r="AN14" s="22"/>
    </row>
    <row r="15" spans="3:40" ht="18.75" customHeight="1"/>
    <row r="16" spans="3:40" ht="18.75" customHeight="1">
      <c r="D16" s="513" t="str">
        <f>"　"&amp;TEXT(申請内容入力シート!D89, "ggge年m月d日")&amp;"付け８岡崎市指令ゼ第50号-"&amp;申請内容入力シート!D90&amp;"で岡崎市脱炭素先行地域づくり事業費補助金の交付決定がありました事業は、次のとおり完了しました。"</f>
        <v>　明治33年1月0日付け８岡崎市指令ゼ第50号-で岡崎市脱炭素先行地域づくり事業費補助金の交付決定がありました事業は、次のとおり完了しました。</v>
      </c>
      <c r="E16" s="513"/>
      <c r="F16" s="513"/>
      <c r="G16" s="513"/>
      <c r="H16" s="513"/>
      <c r="I16" s="513"/>
      <c r="J16" s="513"/>
      <c r="K16" s="513"/>
      <c r="L16" s="513"/>
      <c r="M16" s="513"/>
      <c r="N16" s="513"/>
      <c r="O16" s="513"/>
      <c r="P16" s="513"/>
      <c r="Q16" s="513"/>
      <c r="R16" s="513"/>
      <c r="S16" s="513"/>
      <c r="T16" s="513"/>
      <c r="U16" s="513"/>
      <c r="V16" s="513"/>
      <c r="W16" s="513"/>
      <c r="X16" s="513"/>
      <c r="Y16" s="513"/>
      <c r="Z16" s="513"/>
      <c r="AA16" s="513"/>
      <c r="AB16" s="513"/>
      <c r="AC16" s="513"/>
      <c r="AD16" s="513"/>
      <c r="AE16" s="513"/>
      <c r="AF16" s="513"/>
      <c r="AG16" s="513"/>
      <c r="AH16" s="513"/>
      <c r="AI16" s="513"/>
      <c r="AJ16" s="513"/>
      <c r="AK16" s="513"/>
      <c r="AL16" s="513"/>
    </row>
    <row r="17" spans="4:38" ht="18.75" customHeight="1">
      <c r="D17" s="513"/>
      <c r="E17" s="513"/>
      <c r="F17" s="513"/>
      <c r="G17" s="513"/>
      <c r="H17" s="513"/>
      <c r="I17" s="513"/>
      <c r="J17" s="513"/>
      <c r="K17" s="513"/>
      <c r="L17" s="513"/>
      <c r="M17" s="513"/>
      <c r="N17" s="513"/>
      <c r="O17" s="513"/>
      <c r="P17" s="513"/>
      <c r="Q17" s="513"/>
      <c r="R17" s="513"/>
      <c r="S17" s="513"/>
      <c r="T17" s="513"/>
      <c r="U17" s="513"/>
      <c r="V17" s="513"/>
      <c r="W17" s="513"/>
      <c r="X17" s="513"/>
      <c r="Y17" s="513"/>
      <c r="Z17" s="513"/>
      <c r="AA17" s="513"/>
      <c r="AB17" s="513"/>
      <c r="AC17" s="513"/>
      <c r="AD17" s="513"/>
      <c r="AE17" s="513"/>
      <c r="AF17" s="513"/>
      <c r="AG17" s="513"/>
      <c r="AH17" s="513"/>
      <c r="AI17" s="513"/>
      <c r="AJ17" s="513"/>
      <c r="AK17" s="513"/>
      <c r="AL17" s="513"/>
    </row>
    <row r="18" spans="4:38" ht="18.75" customHeight="1"/>
    <row r="19" spans="4:38" ht="18.75" customHeight="1" thickBot="1">
      <c r="D19" s="201" t="s">
        <v>313</v>
      </c>
    </row>
    <row r="20" spans="4:38" ht="21.75" thickBot="1">
      <c r="D20" s="406" t="str">
        <f>TEXT(ROUNDDOWN(申請内容入力シート!D91,-3),"#,##0")&amp;"円"</f>
        <v>0円</v>
      </c>
      <c r="E20" s="407"/>
      <c r="F20" s="407"/>
      <c r="G20" s="407"/>
      <c r="H20" s="407"/>
      <c r="I20" s="407"/>
      <c r="J20" s="407"/>
      <c r="K20" s="407"/>
      <c r="L20" s="407"/>
      <c r="M20" s="407"/>
      <c r="N20" s="407"/>
      <c r="O20" s="407"/>
      <c r="P20" s="407"/>
      <c r="Q20" s="407"/>
      <c r="R20" s="407"/>
      <c r="S20" s="407"/>
      <c r="T20" s="407"/>
      <c r="U20" s="407"/>
      <c r="V20" s="407"/>
      <c r="W20" s="407"/>
      <c r="X20" s="407"/>
      <c r="Y20" s="407"/>
      <c r="Z20" s="407"/>
      <c r="AA20" s="407"/>
      <c r="AB20" s="407"/>
      <c r="AC20" s="407"/>
      <c r="AD20" s="407"/>
      <c r="AE20" s="407"/>
      <c r="AF20" s="407"/>
      <c r="AG20" s="407"/>
      <c r="AH20" s="407"/>
      <c r="AI20" s="407"/>
      <c r="AJ20" s="407"/>
      <c r="AK20" s="407"/>
      <c r="AL20" s="408"/>
    </row>
    <row r="21" spans="4:38" ht="21">
      <c r="D21" s="248"/>
      <c r="E21" s="248"/>
      <c r="F21" s="248"/>
      <c r="G21" s="248"/>
      <c r="H21" s="248"/>
      <c r="I21" s="248"/>
      <c r="J21" s="248"/>
      <c r="K21" s="248"/>
      <c r="L21" s="248"/>
      <c r="M21" s="248"/>
      <c r="N21" s="248"/>
      <c r="O21" s="248"/>
      <c r="P21" s="248"/>
      <c r="Q21" s="248"/>
      <c r="R21" s="248"/>
      <c r="S21" s="248"/>
      <c r="T21" s="248"/>
      <c r="U21" s="248"/>
      <c r="V21" s="248"/>
      <c r="W21" s="248"/>
      <c r="X21" s="248"/>
      <c r="Y21" s="248"/>
      <c r="Z21" s="248"/>
      <c r="AA21" s="248"/>
      <c r="AB21" s="248"/>
      <c r="AC21" s="248"/>
      <c r="AD21" s="248"/>
      <c r="AE21" s="248"/>
      <c r="AF21" s="248"/>
      <c r="AG21" s="248"/>
      <c r="AH21" s="248"/>
      <c r="AI21" s="248"/>
      <c r="AJ21" s="248"/>
      <c r="AK21" s="248"/>
      <c r="AL21" s="248"/>
    </row>
    <row r="22" spans="4:38" ht="18.75" customHeight="1" thickBot="1">
      <c r="D22" s="201" t="s">
        <v>314</v>
      </c>
    </row>
    <row r="23" spans="4:38" ht="21.75" thickBot="1">
      <c r="D23" s="496">
        <f>申請内容入力シート!D92</f>
        <v>0</v>
      </c>
      <c r="E23" s="497"/>
      <c r="F23" s="497"/>
      <c r="G23" s="497"/>
      <c r="H23" s="497"/>
      <c r="I23" s="497"/>
      <c r="J23" s="497"/>
      <c r="K23" s="497"/>
      <c r="L23" s="497"/>
      <c r="M23" s="497"/>
      <c r="N23" s="497"/>
      <c r="O23" s="497"/>
      <c r="P23" s="497"/>
      <c r="Q23" s="497"/>
      <c r="R23" s="497"/>
      <c r="S23" s="497"/>
      <c r="T23" s="497"/>
      <c r="U23" s="497"/>
      <c r="V23" s="497"/>
      <c r="W23" s="497"/>
      <c r="X23" s="497"/>
      <c r="Y23" s="497"/>
      <c r="Z23" s="497"/>
      <c r="AA23" s="497"/>
      <c r="AB23" s="497"/>
      <c r="AC23" s="497"/>
      <c r="AD23" s="497"/>
      <c r="AE23" s="497"/>
      <c r="AF23" s="497"/>
      <c r="AG23" s="497"/>
      <c r="AH23" s="497"/>
      <c r="AI23" s="497"/>
      <c r="AJ23" s="497"/>
      <c r="AK23" s="497"/>
      <c r="AL23" s="498"/>
    </row>
    <row r="24" spans="4:38" ht="21">
      <c r="D24" s="249"/>
      <c r="E24" s="249"/>
      <c r="F24" s="249"/>
      <c r="G24" s="249"/>
      <c r="H24" s="249"/>
      <c r="I24" s="249"/>
      <c r="J24" s="249"/>
      <c r="K24" s="249"/>
      <c r="L24" s="249"/>
      <c r="M24" s="249"/>
      <c r="N24" s="249"/>
      <c r="O24" s="249"/>
      <c r="P24" s="249"/>
      <c r="Q24" s="249"/>
      <c r="R24" s="249"/>
      <c r="S24" s="249"/>
      <c r="T24" s="249"/>
      <c r="U24" s="249"/>
      <c r="V24" s="249"/>
      <c r="W24" s="249"/>
      <c r="X24" s="249"/>
      <c r="Y24" s="249"/>
      <c r="Z24" s="249"/>
      <c r="AA24" s="249"/>
      <c r="AB24" s="249"/>
      <c r="AC24" s="249"/>
      <c r="AD24" s="249"/>
      <c r="AE24" s="249"/>
      <c r="AF24" s="249"/>
      <c r="AG24" s="249"/>
      <c r="AH24" s="249"/>
      <c r="AI24" s="249"/>
      <c r="AJ24" s="249"/>
      <c r="AK24" s="249"/>
      <c r="AL24" s="249"/>
    </row>
    <row r="25" spans="4:38" ht="18.75" customHeight="1" thickBot="1">
      <c r="D25" s="201" t="s">
        <v>315</v>
      </c>
    </row>
    <row r="26" spans="4:38" ht="21.75" thickBot="1">
      <c r="D26" s="406" t="str">
        <f>TEXT(ROUNDDOWN(申請内容入力シート!D93,-3),"#,##0")&amp;"円"</f>
        <v>0円</v>
      </c>
      <c r="E26" s="407"/>
      <c r="F26" s="407"/>
      <c r="G26" s="407"/>
      <c r="H26" s="407"/>
      <c r="I26" s="407"/>
      <c r="J26" s="407"/>
      <c r="K26" s="407"/>
      <c r="L26" s="407"/>
      <c r="M26" s="407"/>
      <c r="N26" s="407"/>
      <c r="O26" s="407"/>
      <c r="P26" s="407"/>
      <c r="Q26" s="407"/>
      <c r="R26" s="407"/>
      <c r="S26" s="407"/>
      <c r="T26" s="407"/>
      <c r="U26" s="407"/>
      <c r="V26" s="407"/>
      <c r="W26" s="407"/>
      <c r="X26" s="407"/>
      <c r="Y26" s="407"/>
      <c r="Z26" s="407"/>
      <c r="AA26" s="407"/>
      <c r="AB26" s="407"/>
      <c r="AC26" s="407"/>
      <c r="AD26" s="407"/>
      <c r="AE26" s="407"/>
      <c r="AF26" s="407"/>
      <c r="AG26" s="407"/>
      <c r="AH26" s="407"/>
      <c r="AI26" s="407"/>
      <c r="AJ26" s="407"/>
      <c r="AK26" s="407"/>
      <c r="AL26" s="408"/>
    </row>
    <row r="27" spans="4:38" ht="21">
      <c r="D27" s="248"/>
      <c r="E27" s="248"/>
      <c r="F27" s="248"/>
      <c r="G27" s="248"/>
      <c r="H27" s="248"/>
      <c r="I27" s="248"/>
      <c r="J27" s="248"/>
      <c r="K27" s="248"/>
      <c r="L27" s="248"/>
      <c r="M27" s="248"/>
      <c r="N27" s="248"/>
      <c r="O27" s="248"/>
      <c r="P27" s="248"/>
      <c r="Q27" s="248"/>
      <c r="R27" s="248"/>
      <c r="S27" s="248"/>
      <c r="T27" s="248"/>
      <c r="U27" s="248"/>
      <c r="V27" s="248"/>
      <c r="W27" s="248"/>
      <c r="X27" s="248"/>
      <c r="Y27" s="248"/>
      <c r="Z27" s="248"/>
      <c r="AA27" s="248"/>
      <c r="AB27" s="248"/>
      <c r="AC27" s="248"/>
      <c r="AD27" s="248"/>
      <c r="AE27" s="248"/>
      <c r="AF27" s="248"/>
      <c r="AG27" s="248"/>
      <c r="AH27" s="248"/>
      <c r="AI27" s="248"/>
      <c r="AJ27" s="248"/>
      <c r="AK27" s="248"/>
      <c r="AL27" s="248"/>
    </row>
    <row r="28" spans="4:38" ht="18.75" customHeight="1" thickBot="1">
      <c r="D28" s="201" t="s">
        <v>316</v>
      </c>
    </row>
    <row r="29" spans="4:38" ht="18.75" customHeight="1">
      <c r="D29" s="362" t="s">
        <v>40</v>
      </c>
      <c r="E29" s="363"/>
      <c r="F29" s="363"/>
      <c r="G29" s="363"/>
      <c r="H29" s="363"/>
      <c r="I29" s="363"/>
      <c r="J29" s="363"/>
      <c r="K29" s="363"/>
      <c r="L29" s="364"/>
      <c r="M29" s="394" t="s">
        <v>348</v>
      </c>
      <c r="N29" s="395"/>
      <c r="O29" s="395"/>
      <c r="P29" s="395"/>
      <c r="Q29" s="395"/>
      <c r="R29" s="395"/>
      <c r="S29" s="395"/>
      <c r="T29" s="395"/>
      <c r="U29" s="395"/>
      <c r="V29" s="395"/>
      <c r="W29" s="395"/>
      <c r="X29" s="395"/>
      <c r="Y29" s="395"/>
      <c r="Z29" s="395"/>
      <c r="AA29" s="395"/>
      <c r="AB29" s="395"/>
      <c r="AC29" s="395"/>
      <c r="AD29" s="395"/>
      <c r="AE29" s="395"/>
      <c r="AF29" s="395"/>
      <c r="AG29" s="395"/>
      <c r="AH29" s="395"/>
      <c r="AI29" s="395"/>
      <c r="AJ29" s="395"/>
      <c r="AK29" s="395"/>
      <c r="AL29" s="396"/>
    </row>
    <row r="30" spans="4:38" ht="18.75" customHeight="1">
      <c r="D30" s="365"/>
      <c r="E30" s="366"/>
      <c r="F30" s="366"/>
      <c r="G30" s="366"/>
      <c r="H30" s="366"/>
      <c r="I30" s="366"/>
      <c r="J30" s="366"/>
      <c r="K30" s="366"/>
      <c r="L30" s="367"/>
      <c r="M30" s="397"/>
      <c r="N30" s="398"/>
      <c r="O30" s="398"/>
      <c r="P30" s="398"/>
      <c r="Q30" s="398"/>
      <c r="R30" s="398"/>
      <c r="S30" s="398"/>
      <c r="T30" s="398"/>
      <c r="U30" s="398"/>
      <c r="V30" s="398"/>
      <c r="W30" s="398"/>
      <c r="X30" s="398"/>
      <c r="Y30" s="398"/>
      <c r="Z30" s="398"/>
      <c r="AA30" s="398"/>
      <c r="AB30" s="398"/>
      <c r="AC30" s="398"/>
      <c r="AD30" s="398"/>
      <c r="AE30" s="398"/>
      <c r="AF30" s="398"/>
      <c r="AG30" s="398"/>
      <c r="AH30" s="398"/>
      <c r="AI30" s="398"/>
      <c r="AJ30" s="398"/>
      <c r="AK30" s="398"/>
      <c r="AL30" s="399"/>
    </row>
    <row r="31" spans="4:38" ht="18.75" customHeight="1">
      <c r="D31" s="365"/>
      <c r="E31" s="366"/>
      <c r="F31" s="366"/>
      <c r="G31" s="366"/>
      <c r="H31" s="366"/>
      <c r="I31" s="366"/>
      <c r="J31" s="366"/>
      <c r="K31" s="366"/>
      <c r="L31" s="367"/>
      <c r="M31" s="397"/>
      <c r="N31" s="398"/>
      <c r="O31" s="398"/>
      <c r="P31" s="398"/>
      <c r="Q31" s="398"/>
      <c r="R31" s="398"/>
      <c r="S31" s="398"/>
      <c r="T31" s="398"/>
      <c r="U31" s="398"/>
      <c r="V31" s="398"/>
      <c r="W31" s="398"/>
      <c r="X31" s="398"/>
      <c r="Y31" s="398"/>
      <c r="Z31" s="398"/>
      <c r="AA31" s="398"/>
      <c r="AB31" s="398"/>
      <c r="AC31" s="398"/>
      <c r="AD31" s="398"/>
      <c r="AE31" s="398"/>
      <c r="AF31" s="398"/>
      <c r="AG31" s="398"/>
      <c r="AH31" s="398"/>
      <c r="AI31" s="398"/>
      <c r="AJ31" s="398"/>
      <c r="AK31" s="398"/>
      <c r="AL31" s="399"/>
    </row>
    <row r="32" spans="4:38" ht="18.75" customHeight="1">
      <c r="D32" s="365"/>
      <c r="E32" s="366"/>
      <c r="F32" s="366"/>
      <c r="G32" s="366"/>
      <c r="H32" s="366"/>
      <c r="I32" s="366"/>
      <c r="J32" s="366"/>
      <c r="K32" s="366"/>
      <c r="L32" s="367"/>
      <c r="M32" s="397"/>
      <c r="N32" s="398"/>
      <c r="O32" s="398"/>
      <c r="P32" s="398"/>
      <c r="Q32" s="398"/>
      <c r="R32" s="398"/>
      <c r="S32" s="398"/>
      <c r="T32" s="398"/>
      <c r="U32" s="398"/>
      <c r="V32" s="398"/>
      <c r="W32" s="398"/>
      <c r="X32" s="398"/>
      <c r="Y32" s="398"/>
      <c r="Z32" s="398"/>
      <c r="AA32" s="398"/>
      <c r="AB32" s="398"/>
      <c r="AC32" s="398"/>
      <c r="AD32" s="398"/>
      <c r="AE32" s="398"/>
      <c r="AF32" s="398"/>
      <c r="AG32" s="398"/>
      <c r="AH32" s="398"/>
      <c r="AI32" s="398"/>
      <c r="AJ32" s="398"/>
      <c r="AK32" s="398"/>
      <c r="AL32" s="399"/>
    </row>
    <row r="33" spans="4:38" ht="18.75" customHeight="1">
      <c r="D33" s="365"/>
      <c r="E33" s="366"/>
      <c r="F33" s="366"/>
      <c r="G33" s="366"/>
      <c r="H33" s="366"/>
      <c r="I33" s="366"/>
      <c r="J33" s="366"/>
      <c r="K33" s="366"/>
      <c r="L33" s="367"/>
      <c r="M33" s="397"/>
      <c r="N33" s="398"/>
      <c r="O33" s="398"/>
      <c r="P33" s="398"/>
      <c r="Q33" s="398"/>
      <c r="R33" s="398"/>
      <c r="S33" s="398"/>
      <c r="T33" s="398"/>
      <c r="U33" s="398"/>
      <c r="V33" s="398"/>
      <c r="W33" s="398"/>
      <c r="X33" s="398"/>
      <c r="Y33" s="398"/>
      <c r="Z33" s="398"/>
      <c r="AA33" s="398"/>
      <c r="AB33" s="398"/>
      <c r="AC33" s="398"/>
      <c r="AD33" s="398"/>
      <c r="AE33" s="398"/>
      <c r="AF33" s="398"/>
      <c r="AG33" s="398"/>
      <c r="AH33" s="398"/>
      <c r="AI33" s="398"/>
      <c r="AJ33" s="398"/>
      <c r="AK33" s="398"/>
      <c r="AL33" s="399"/>
    </row>
    <row r="34" spans="4:38" ht="18.75" customHeight="1">
      <c r="D34" s="365"/>
      <c r="E34" s="366"/>
      <c r="F34" s="366"/>
      <c r="G34" s="366"/>
      <c r="H34" s="366"/>
      <c r="I34" s="366"/>
      <c r="J34" s="366"/>
      <c r="K34" s="366"/>
      <c r="L34" s="367"/>
      <c r="M34" s="397"/>
      <c r="N34" s="398"/>
      <c r="O34" s="398"/>
      <c r="P34" s="398"/>
      <c r="Q34" s="398"/>
      <c r="R34" s="398"/>
      <c r="S34" s="398"/>
      <c r="T34" s="398"/>
      <c r="U34" s="398"/>
      <c r="V34" s="398"/>
      <c r="W34" s="398"/>
      <c r="X34" s="398"/>
      <c r="Y34" s="398"/>
      <c r="Z34" s="398"/>
      <c r="AA34" s="398"/>
      <c r="AB34" s="398"/>
      <c r="AC34" s="398"/>
      <c r="AD34" s="398"/>
      <c r="AE34" s="398"/>
      <c r="AF34" s="398"/>
      <c r="AG34" s="398"/>
      <c r="AH34" s="398"/>
      <c r="AI34" s="398"/>
      <c r="AJ34" s="398"/>
      <c r="AK34" s="398"/>
      <c r="AL34" s="399"/>
    </row>
    <row r="35" spans="4:38" ht="18.75" customHeight="1">
      <c r="D35" s="368"/>
      <c r="E35" s="369"/>
      <c r="F35" s="369"/>
      <c r="G35" s="369"/>
      <c r="H35" s="369"/>
      <c r="I35" s="369"/>
      <c r="J35" s="369"/>
      <c r="K35" s="369"/>
      <c r="L35" s="370"/>
      <c r="M35" s="400"/>
      <c r="N35" s="401"/>
      <c r="O35" s="401"/>
      <c r="P35" s="401"/>
      <c r="Q35" s="401"/>
      <c r="R35" s="401"/>
      <c r="S35" s="401"/>
      <c r="T35" s="401"/>
      <c r="U35" s="401"/>
      <c r="V35" s="401"/>
      <c r="W35" s="401"/>
      <c r="X35" s="401"/>
      <c r="Y35" s="401"/>
      <c r="Z35" s="401"/>
      <c r="AA35" s="401"/>
      <c r="AB35" s="401"/>
      <c r="AC35" s="401"/>
      <c r="AD35" s="401"/>
      <c r="AE35" s="401"/>
      <c r="AF35" s="401"/>
      <c r="AG35" s="401"/>
      <c r="AH35" s="401"/>
      <c r="AI35" s="401"/>
      <c r="AJ35" s="401"/>
      <c r="AK35" s="401"/>
      <c r="AL35" s="402"/>
    </row>
    <row r="36" spans="4:38" ht="18.75" customHeight="1">
      <c r="D36" s="381" t="s">
        <v>345</v>
      </c>
      <c r="E36" s="382"/>
      <c r="F36" s="382"/>
      <c r="G36" s="382"/>
      <c r="H36" s="382"/>
      <c r="I36" s="382"/>
      <c r="J36" s="382"/>
      <c r="K36" s="382"/>
      <c r="L36" s="382"/>
      <c r="M36" s="372" t="s">
        <v>344</v>
      </c>
      <c r="N36" s="372"/>
      <c r="O36" s="372"/>
      <c r="P36" s="372"/>
      <c r="Q36" s="372"/>
      <c r="R36" s="372"/>
      <c r="S36" s="372"/>
      <c r="T36" s="372"/>
      <c r="U36" s="372"/>
      <c r="V36" s="372"/>
      <c r="W36" s="372"/>
      <c r="X36" s="372"/>
      <c r="Y36" s="372"/>
      <c r="Z36" s="372"/>
      <c r="AA36" s="372"/>
      <c r="AB36" s="372"/>
      <c r="AC36" s="372"/>
      <c r="AD36" s="372"/>
      <c r="AE36" s="372"/>
      <c r="AF36" s="372"/>
      <c r="AG36" s="372"/>
      <c r="AH36" s="372"/>
      <c r="AI36" s="372"/>
      <c r="AJ36" s="372"/>
      <c r="AK36" s="372"/>
      <c r="AL36" s="403"/>
    </row>
    <row r="37" spans="4:38" ht="18.75" customHeight="1">
      <c r="D37" s="381"/>
      <c r="E37" s="382"/>
      <c r="F37" s="382"/>
      <c r="G37" s="382"/>
      <c r="H37" s="382"/>
      <c r="I37" s="382"/>
      <c r="J37" s="382"/>
      <c r="K37" s="382"/>
      <c r="L37" s="382"/>
      <c r="M37" s="372"/>
      <c r="N37" s="372"/>
      <c r="O37" s="372"/>
      <c r="P37" s="372"/>
      <c r="Q37" s="372"/>
      <c r="R37" s="372"/>
      <c r="S37" s="372"/>
      <c r="T37" s="372"/>
      <c r="U37" s="372"/>
      <c r="V37" s="372"/>
      <c r="W37" s="372"/>
      <c r="X37" s="372"/>
      <c r="Y37" s="372"/>
      <c r="Z37" s="372"/>
      <c r="AA37" s="372"/>
      <c r="AB37" s="372"/>
      <c r="AC37" s="372"/>
      <c r="AD37" s="372"/>
      <c r="AE37" s="372"/>
      <c r="AF37" s="372"/>
      <c r="AG37" s="372"/>
      <c r="AH37" s="372"/>
      <c r="AI37" s="372"/>
      <c r="AJ37" s="372"/>
      <c r="AK37" s="372"/>
      <c r="AL37" s="403"/>
    </row>
    <row r="38" spans="4:38" ht="18.75" customHeight="1">
      <c r="D38" s="381"/>
      <c r="E38" s="382"/>
      <c r="F38" s="382"/>
      <c r="G38" s="382"/>
      <c r="H38" s="382"/>
      <c r="I38" s="382"/>
      <c r="J38" s="382"/>
      <c r="K38" s="382"/>
      <c r="L38" s="382"/>
      <c r="M38" s="372"/>
      <c r="N38" s="372"/>
      <c r="O38" s="372"/>
      <c r="P38" s="372"/>
      <c r="Q38" s="372"/>
      <c r="R38" s="372"/>
      <c r="S38" s="372"/>
      <c r="T38" s="372"/>
      <c r="U38" s="372"/>
      <c r="V38" s="372"/>
      <c r="W38" s="372"/>
      <c r="X38" s="372"/>
      <c r="Y38" s="372"/>
      <c r="Z38" s="372"/>
      <c r="AA38" s="372"/>
      <c r="AB38" s="372"/>
      <c r="AC38" s="372"/>
      <c r="AD38" s="372"/>
      <c r="AE38" s="372"/>
      <c r="AF38" s="372"/>
      <c r="AG38" s="372"/>
      <c r="AH38" s="372"/>
      <c r="AI38" s="372"/>
      <c r="AJ38" s="372"/>
      <c r="AK38" s="372"/>
      <c r="AL38" s="403"/>
    </row>
    <row r="39" spans="4:38" ht="18.75" customHeight="1">
      <c r="D39" s="381"/>
      <c r="E39" s="382"/>
      <c r="F39" s="382"/>
      <c r="G39" s="382"/>
      <c r="H39" s="382"/>
      <c r="I39" s="382"/>
      <c r="J39" s="382"/>
      <c r="K39" s="382"/>
      <c r="L39" s="382"/>
      <c r="M39" s="372"/>
      <c r="N39" s="372"/>
      <c r="O39" s="372"/>
      <c r="P39" s="372"/>
      <c r="Q39" s="372"/>
      <c r="R39" s="372"/>
      <c r="S39" s="372"/>
      <c r="T39" s="372"/>
      <c r="U39" s="372"/>
      <c r="V39" s="372"/>
      <c r="W39" s="372"/>
      <c r="X39" s="372"/>
      <c r="Y39" s="372"/>
      <c r="Z39" s="372"/>
      <c r="AA39" s="372"/>
      <c r="AB39" s="372"/>
      <c r="AC39" s="372"/>
      <c r="AD39" s="372"/>
      <c r="AE39" s="372"/>
      <c r="AF39" s="372"/>
      <c r="AG39" s="372"/>
      <c r="AH39" s="372"/>
      <c r="AI39" s="372"/>
      <c r="AJ39" s="372"/>
      <c r="AK39" s="372"/>
      <c r="AL39" s="403"/>
    </row>
    <row r="40" spans="4:38" ht="18.75" customHeight="1">
      <c r="D40" s="381"/>
      <c r="E40" s="382"/>
      <c r="F40" s="382"/>
      <c r="G40" s="382"/>
      <c r="H40" s="382"/>
      <c r="I40" s="382"/>
      <c r="J40" s="382"/>
      <c r="K40" s="382"/>
      <c r="L40" s="382"/>
      <c r="M40" s="372"/>
      <c r="N40" s="372"/>
      <c r="O40" s="372"/>
      <c r="P40" s="372"/>
      <c r="Q40" s="372"/>
      <c r="R40" s="372"/>
      <c r="S40" s="372"/>
      <c r="T40" s="372"/>
      <c r="U40" s="372"/>
      <c r="V40" s="372"/>
      <c r="W40" s="372"/>
      <c r="X40" s="372"/>
      <c r="Y40" s="372"/>
      <c r="Z40" s="372"/>
      <c r="AA40" s="372"/>
      <c r="AB40" s="372"/>
      <c r="AC40" s="372"/>
      <c r="AD40" s="372"/>
      <c r="AE40" s="372"/>
      <c r="AF40" s="372"/>
      <c r="AG40" s="372"/>
      <c r="AH40" s="372"/>
      <c r="AI40" s="372"/>
      <c r="AJ40" s="372"/>
      <c r="AK40" s="372"/>
      <c r="AL40" s="403"/>
    </row>
    <row r="41" spans="4:38" ht="18.75" customHeight="1">
      <c r="D41" s="381"/>
      <c r="E41" s="382"/>
      <c r="F41" s="382"/>
      <c r="G41" s="382"/>
      <c r="H41" s="382"/>
      <c r="I41" s="382"/>
      <c r="J41" s="382"/>
      <c r="K41" s="382"/>
      <c r="L41" s="382"/>
      <c r="M41" s="372"/>
      <c r="N41" s="372"/>
      <c r="O41" s="372"/>
      <c r="P41" s="372"/>
      <c r="Q41" s="372"/>
      <c r="R41" s="372"/>
      <c r="S41" s="372"/>
      <c r="T41" s="372"/>
      <c r="U41" s="372"/>
      <c r="V41" s="372"/>
      <c r="W41" s="372"/>
      <c r="X41" s="372"/>
      <c r="Y41" s="372"/>
      <c r="Z41" s="372"/>
      <c r="AA41" s="372"/>
      <c r="AB41" s="372"/>
      <c r="AC41" s="372"/>
      <c r="AD41" s="372"/>
      <c r="AE41" s="372"/>
      <c r="AF41" s="372"/>
      <c r="AG41" s="372"/>
      <c r="AH41" s="372"/>
      <c r="AI41" s="372"/>
      <c r="AJ41" s="372"/>
      <c r="AK41" s="372"/>
      <c r="AL41" s="403"/>
    </row>
    <row r="42" spans="4:38" ht="18.75" customHeight="1">
      <c r="D42" s="381"/>
      <c r="E42" s="382"/>
      <c r="F42" s="382"/>
      <c r="G42" s="382"/>
      <c r="H42" s="382"/>
      <c r="I42" s="382"/>
      <c r="J42" s="382"/>
      <c r="K42" s="382"/>
      <c r="L42" s="382"/>
      <c r="M42" s="372"/>
      <c r="N42" s="372"/>
      <c r="O42" s="372"/>
      <c r="P42" s="372"/>
      <c r="Q42" s="372"/>
      <c r="R42" s="372"/>
      <c r="S42" s="372"/>
      <c r="T42" s="372"/>
      <c r="U42" s="372"/>
      <c r="V42" s="372"/>
      <c r="W42" s="372"/>
      <c r="X42" s="372"/>
      <c r="Y42" s="372"/>
      <c r="Z42" s="372"/>
      <c r="AA42" s="372"/>
      <c r="AB42" s="372"/>
      <c r="AC42" s="372"/>
      <c r="AD42" s="372"/>
      <c r="AE42" s="372"/>
      <c r="AF42" s="372"/>
      <c r="AG42" s="372"/>
      <c r="AH42" s="372"/>
      <c r="AI42" s="372"/>
      <c r="AJ42" s="372"/>
      <c r="AK42" s="372"/>
      <c r="AL42" s="403"/>
    </row>
    <row r="43" spans="4:38" ht="18.75" customHeight="1">
      <c r="D43" s="381"/>
      <c r="E43" s="382"/>
      <c r="F43" s="382"/>
      <c r="G43" s="382"/>
      <c r="H43" s="382"/>
      <c r="I43" s="382"/>
      <c r="J43" s="382"/>
      <c r="K43" s="382"/>
      <c r="L43" s="382"/>
      <c r="M43" s="372"/>
      <c r="N43" s="372"/>
      <c r="O43" s="372"/>
      <c r="P43" s="372"/>
      <c r="Q43" s="372"/>
      <c r="R43" s="372"/>
      <c r="S43" s="372"/>
      <c r="T43" s="372"/>
      <c r="U43" s="372"/>
      <c r="V43" s="372"/>
      <c r="W43" s="372"/>
      <c r="X43" s="372"/>
      <c r="Y43" s="372"/>
      <c r="Z43" s="372"/>
      <c r="AA43" s="372"/>
      <c r="AB43" s="372"/>
      <c r="AC43" s="372"/>
      <c r="AD43" s="372"/>
      <c r="AE43" s="372"/>
      <c r="AF43" s="372"/>
      <c r="AG43" s="372"/>
      <c r="AH43" s="372"/>
      <c r="AI43" s="372"/>
      <c r="AJ43" s="372"/>
      <c r="AK43" s="372"/>
      <c r="AL43" s="403"/>
    </row>
    <row r="44" spans="4:38" ht="26.25" customHeight="1">
      <c r="D44" s="383" t="s">
        <v>346</v>
      </c>
      <c r="E44" s="384"/>
      <c r="F44" s="384"/>
      <c r="G44" s="384"/>
      <c r="H44" s="384"/>
      <c r="I44" s="384"/>
      <c r="J44" s="384"/>
      <c r="K44" s="384"/>
      <c r="L44" s="385"/>
      <c r="M44" s="479" t="s">
        <v>261</v>
      </c>
      <c r="N44" s="480"/>
      <c r="O44" s="480"/>
      <c r="P44" s="480"/>
      <c r="Q44" s="480"/>
      <c r="R44" s="480"/>
      <c r="S44" s="480"/>
      <c r="T44" s="480"/>
      <c r="U44" s="480"/>
      <c r="V44" s="480"/>
      <c r="W44" s="480"/>
      <c r="X44" s="480"/>
      <c r="Y44" s="480"/>
      <c r="Z44" s="480"/>
      <c r="AA44" s="480"/>
      <c r="AB44" s="480"/>
      <c r="AC44" s="480"/>
      <c r="AD44" s="480"/>
      <c r="AE44" s="480"/>
      <c r="AF44" s="480"/>
      <c r="AG44" s="480"/>
      <c r="AH44" s="480"/>
      <c r="AI44" s="480"/>
      <c r="AJ44" s="480"/>
      <c r="AK44" s="480"/>
      <c r="AL44" s="481"/>
    </row>
    <row r="45" spans="4:38" ht="26.25" customHeight="1">
      <c r="D45" s="500"/>
      <c r="E45" s="501"/>
      <c r="F45" s="501"/>
      <c r="G45" s="501"/>
      <c r="H45" s="501"/>
      <c r="I45" s="501"/>
      <c r="J45" s="501"/>
      <c r="K45" s="501"/>
      <c r="L45" s="502"/>
      <c r="M45" s="400"/>
      <c r="N45" s="401"/>
      <c r="O45" s="401"/>
      <c r="P45" s="401"/>
      <c r="Q45" s="401"/>
      <c r="R45" s="401"/>
      <c r="S45" s="401"/>
      <c r="T45" s="401"/>
      <c r="U45" s="401"/>
      <c r="V45" s="401"/>
      <c r="W45" s="401"/>
      <c r="X45" s="401"/>
      <c r="Y45" s="401"/>
      <c r="Z45" s="401"/>
      <c r="AA45" s="401"/>
      <c r="AB45" s="401"/>
      <c r="AC45" s="401"/>
      <c r="AD45" s="401"/>
      <c r="AE45" s="401"/>
      <c r="AF45" s="401"/>
      <c r="AG45" s="401"/>
      <c r="AH45" s="401"/>
      <c r="AI45" s="401"/>
      <c r="AJ45" s="401"/>
      <c r="AK45" s="401"/>
      <c r="AL45" s="402"/>
    </row>
    <row r="46" spans="4:38" ht="18.75" customHeight="1">
      <c r="D46" s="371" t="s">
        <v>364</v>
      </c>
      <c r="E46" s="372"/>
      <c r="F46" s="372"/>
      <c r="G46" s="372"/>
      <c r="H46" s="372"/>
      <c r="I46" s="372"/>
      <c r="J46" s="372"/>
      <c r="K46" s="372"/>
      <c r="L46" s="372"/>
      <c r="M46" s="503" t="s">
        <v>262</v>
      </c>
      <c r="N46" s="504"/>
      <c r="O46" s="504"/>
      <c r="P46" s="504"/>
      <c r="Q46" s="504"/>
      <c r="R46" s="504"/>
      <c r="S46" s="504"/>
      <c r="T46" s="504"/>
      <c r="U46" s="504"/>
      <c r="V46" s="504"/>
      <c r="W46" s="504"/>
      <c r="X46" s="504"/>
      <c r="Y46" s="504"/>
      <c r="Z46" s="504"/>
      <c r="AA46" s="504"/>
      <c r="AB46" s="504"/>
      <c r="AC46" s="504"/>
      <c r="AD46" s="504"/>
      <c r="AE46" s="504"/>
      <c r="AF46" s="504"/>
      <c r="AG46" s="504"/>
      <c r="AH46" s="504"/>
      <c r="AI46" s="504"/>
      <c r="AJ46" s="504"/>
      <c r="AK46" s="504"/>
      <c r="AL46" s="505"/>
    </row>
    <row r="47" spans="4:38" ht="18.75" customHeight="1">
      <c r="D47" s="371"/>
      <c r="E47" s="372"/>
      <c r="F47" s="372"/>
      <c r="G47" s="372"/>
      <c r="H47" s="372"/>
      <c r="I47" s="372"/>
      <c r="J47" s="372"/>
      <c r="K47" s="372"/>
      <c r="L47" s="372"/>
      <c r="M47" s="506"/>
      <c r="N47" s="507"/>
      <c r="O47" s="507"/>
      <c r="P47" s="507"/>
      <c r="Q47" s="507"/>
      <c r="R47" s="507"/>
      <c r="S47" s="507"/>
      <c r="T47" s="507"/>
      <c r="U47" s="507"/>
      <c r="V47" s="507"/>
      <c r="W47" s="507"/>
      <c r="X47" s="507"/>
      <c r="Y47" s="507"/>
      <c r="Z47" s="507"/>
      <c r="AA47" s="507"/>
      <c r="AB47" s="507"/>
      <c r="AC47" s="507"/>
      <c r="AD47" s="507"/>
      <c r="AE47" s="507"/>
      <c r="AF47" s="507"/>
      <c r="AG47" s="507"/>
      <c r="AH47" s="507"/>
      <c r="AI47" s="507"/>
      <c r="AJ47" s="507"/>
      <c r="AK47" s="507"/>
      <c r="AL47" s="508"/>
    </row>
    <row r="48" spans="4:38" ht="18.75" customHeight="1" thickBot="1">
      <c r="D48" s="499"/>
      <c r="E48" s="404"/>
      <c r="F48" s="404"/>
      <c r="G48" s="404"/>
      <c r="H48" s="404"/>
      <c r="I48" s="404"/>
      <c r="J48" s="404"/>
      <c r="K48" s="404"/>
      <c r="L48" s="404"/>
      <c r="M48" s="509"/>
      <c r="N48" s="510"/>
      <c r="O48" s="510"/>
      <c r="P48" s="510"/>
      <c r="Q48" s="510"/>
      <c r="R48" s="510"/>
      <c r="S48" s="510"/>
      <c r="T48" s="510"/>
      <c r="U48" s="510"/>
      <c r="V48" s="510"/>
      <c r="W48" s="510"/>
      <c r="X48" s="510"/>
      <c r="Y48" s="510"/>
      <c r="Z48" s="510"/>
      <c r="AA48" s="510"/>
      <c r="AB48" s="510"/>
      <c r="AC48" s="510"/>
      <c r="AD48" s="510"/>
      <c r="AE48" s="510"/>
      <c r="AF48" s="510"/>
      <c r="AG48" s="510"/>
      <c r="AH48" s="510"/>
      <c r="AI48" s="510"/>
      <c r="AJ48" s="510"/>
      <c r="AK48" s="510"/>
      <c r="AL48" s="511"/>
    </row>
    <row r="49" spans="13:38" ht="18.75" customHeight="1"/>
    <row r="50" spans="13:38" ht="18.75" customHeight="1"/>
    <row r="51" spans="13:38" ht="18.75" customHeight="1"/>
    <row r="52" spans="13:38" ht="18.75" customHeight="1">
      <c r="M52" s="19"/>
      <c r="N52" s="19"/>
      <c r="O52" s="19"/>
      <c r="P52" s="19"/>
      <c r="Q52" s="19"/>
      <c r="R52" s="19"/>
      <c r="S52" s="19"/>
      <c r="T52" s="19"/>
      <c r="U52" s="19"/>
      <c r="V52" s="19"/>
      <c r="W52" s="19"/>
      <c r="X52" s="19"/>
      <c r="Y52" s="19"/>
      <c r="Z52" s="19"/>
      <c r="AA52" s="19"/>
      <c r="AB52" s="19"/>
      <c r="AC52" s="19"/>
      <c r="AD52" s="19"/>
      <c r="AE52" s="19"/>
      <c r="AF52" s="19"/>
      <c r="AG52" s="19"/>
      <c r="AH52" s="19"/>
      <c r="AI52" s="19"/>
      <c r="AJ52" s="19"/>
      <c r="AK52" s="19"/>
      <c r="AL52" s="19"/>
    </row>
    <row r="53" spans="13:38" ht="18.75" customHeight="1">
      <c r="M53" s="19"/>
      <c r="N53" s="19"/>
      <c r="O53" s="19"/>
      <c r="P53" s="19"/>
      <c r="Q53" s="19"/>
      <c r="R53" s="19"/>
      <c r="S53" s="19"/>
      <c r="T53" s="19"/>
      <c r="U53" s="19"/>
      <c r="V53" s="19"/>
      <c r="W53" s="19"/>
      <c r="X53" s="19"/>
      <c r="Y53" s="19"/>
      <c r="Z53" s="19"/>
      <c r="AA53" s="19"/>
      <c r="AB53" s="19"/>
      <c r="AC53" s="19"/>
      <c r="AD53" s="19"/>
      <c r="AE53" s="19"/>
      <c r="AF53" s="19"/>
      <c r="AG53" s="19"/>
      <c r="AH53" s="19"/>
      <c r="AI53" s="19"/>
      <c r="AJ53" s="19"/>
      <c r="AK53" s="19"/>
      <c r="AL53" s="19"/>
    </row>
    <row r="54" spans="13:38" ht="18.75" customHeight="1">
      <c r="M54" s="19"/>
      <c r="N54" s="19"/>
      <c r="O54" s="19"/>
      <c r="P54" s="19"/>
      <c r="Q54" s="19"/>
      <c r="R54" s="19"/>
      <c r="S54" s="19"/>
      <c r="T54" s="19"/>
      <c r="U54" s="19"/>
      <c r="V54" s="19"/>
      <c r="W54" s="19"/>
      <c r="X54" s="19"/>
      <c r="Y54" s="19"/>
      <c r="Z54" s="19"/>
      <c r="AA54" s="19"/>
      <c r="AB54" s="19"/>
      <c r="AC54" s="19"/>
      <c r="AD54" s="19"/>
      <c r="AE54" s="19"/>
      <c r="AF54" s="19"/>
      <c r="AG54" s="19"/>
      <c r="AH54" s="19"/>
      <c r="AI54" s="19"/>
      <c r="AJ54" s="19"/>
      <c r="AK54" s="19"/>
      <c r="AL54" s="19"/>
    </row>
    <row r="55" spans="13:38" ht="18.75" customHeight="1">
      <c r="M55" s="19"/>
      <c r="N55" s="19"/>
      <c r="O55" s="19"/>
      <c r="P55" s="19"/>
      <c r="Q55" s="19"/>
      <c r="R55" s="19"/>
      <c r="S55" s="19"/>
      <c r="T55" s="19"/>
      <c r="U55" s="19"/>
      <c r="V55" s="19"/>
      <c r="W55" s="19"/>
      <c r="X55" s="19"/>
      <c r="Y55" s="19"/>
      <c r="Z55" s="19"/>
      <c r="AA55" s="19"/>
      <c r="AB55" s="19"/>
      <c r="AC55" s="19"/>
      <c r="AD55" s="19"/>
      <c r="AE55" s="19"/>
      <c r="AF55" s="19"/>
      <c r="AG55" s="19"/>
      <c r="AH55" s="19"/>
      <c r="AI55" s="19"/>
      <c r="AJ55" s="19"/>
      <c r="AK55" s="19"/>
      <c r="AL55" s="19"/>
    </row>
    <row r="56" spans="13:38" ht="18.75" customHeight="1">
      <c r="M56" s="18"/>
      <c r="N56" s="18"/>
      <c r="O56" s="18"/>
      <c r="P56" s="18"/>
      <c r="Q56" s="18"/>
      <c r="R56" s="18"/>
      <c r="S56" s="18"/>
      <c r="T56" s="18"/>
      <c r="U56" s="18"/>
      <c r="V56" s="18"/>
      <c r="W56" s="18"/>
      <c r="X56" s="18"/>
      <c r="Y56" s="18"/>
      <c r="Z56" s="18"/>
      <c r="AA56" s="18"/>
      <c r="AB56" s="18"/>
      <c r="AC56" s="18"/>
      <c r="AD56" s="18"/>
      <c r="AE56" s="18"/>
      <c r="AF56" s="18"/>
      <c r="AG56" s="18"/>
      <c r="AH56" s="18"/>
      <c r="AI56" s="18"/>
      <c r="AJ56" s="18"/>
      <c r="AK56" s="18"/>
      <c r="AL56" s="18"/>
    </row>
    <row r="57" spans="13:38" ht="18.75" customHeight="1">
      <c r="M57" s="18"/>
      <c r="N57" s="18"/>
      <c r="O57" s="18"/>
      <c r="P57" s="18"/>
      <c r="Q57" s="18"/>
      <c r="R57" s="18"/>
      <c r="S57" s="18"/>
      <c r="T57" s="18"/>
      <c r="U57" s="18"/>
      <c r="V57" s="18"/>
      <c r="W57" s="18"/>
      <c r="X57" s="18"/>
      <c r="Y57" s="18"/>
      <c r="Z57" s="18"/>
      <c r="AA57" s="18"/>
      <c r="AB57" s="18"/>
      <c r="AC57" s="18"/>
      <c r="AD57" s="18"/>
      <c r="AE57" s="18"/>
      <c r="AF57" s="18"/>
      <c r="AG57" s="18"/>
      <c r="AH57" s="18"/>
      <c r="AI57" s="18"/>
      <c r="AJ57" s="18"/>
      <c r="AK57" s="18"/>
      <c r="AL57" s="18"/>
    </row>
    <row r="58" spans="13:38" ht="18.75" customHeight="1">
      <c r="M58" s="18"/>
      <c r="N58" s="18"/>
      <c r="O58" s="18"/>
      <c r="P58" s="18"/>
      <c r="Q58" s="18"/>
      <c r="R58" s="18"/>
      <c r="S58" s="18"/>
      <c r="T58" s="18"/>
      <c r="U58" s="18"/>
      <c r="V58" s="18"/>
      <c r="W58" s="18"/>
      <c r="X58" s="18"/>
      <c r="Y58" s="18"/>
      <c r="Z58" s="18"/>
      <c r="AA58" s="18"/>
      <c r="AB58" s="18"/>
      <c r="AC58" s="18"/>
      <c r="AD58" s="18"/>
      <c r="AE58" s="18"/>
      <c r="AF58" s="18"/>
      <c r="AG58" s="18"/>
      <c r="AH58" s="18"/>
      <c r="AI58" s="18"/>
      <c r="AJ58" s="18"/>
      <c r="AK58" s="18"/>
      <c r="AL58" s="18"/>
    </row>
    <row r="59" spans="13:38" ht="18.75" customHeight="1"/>
    <row r="60" spans="13:38" ht="18.75" customHeight="1"/>
    <row r="61" spans="13:38" ht="18.75" customHeight="1"/>
    <row r="62" spans="13:38" ht="18.75" customHeight="1"/>
    <row r="63" spans="13:38" ht="18.75" customHeight="1"/>
    <row r="64" spans="13:38"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sheetData>
  <mergeCells count="22">
    <mergeCell ref="R12:V12"/>
    <mergeCell ref="W12:AL12"/>
    <mergeCell ref="R13:V13"/>
    <mergeCell ref="D20:AL20"/>
    <mergeCell ref="E3:AK4"/>
    <mergeCell ref="AC6:AL6"/>
    <mergeCell ref="D16:AL17"/>
    <mergeCell ref="W14:AL14"/>
    <mergeCell ref="W9:AL9"/>
    <mergeCell ref="W10:AL10"/>
    <mergeCell ref="W11:AL11"/>
    <mergeCell ref="W13:AL13"/>
    <mergeCell ref="D23:AL23"/>
    <mergeCell ref="D26:AL26"/>
    <mergeCell ref="D46:L48"/>
    <mergeCell ref="D29:L35"/>
    <mergeCell ref="M29:AL35"/>
    <mergeCell ref="D36:L43"/>
    <mergeCell ref="M36:AL43"/>
    <mergeCell ref="D44:L45"/>
    <mergeCell ref="M44:AL45"/>
    <mergeCell ref="M46:AL48"/>
  </mergeCells>
  <phoneticPr fontId="1"/>
  <printOptions horizontalCentered="1" verticalCentered="1"/>
  <pageMargins left="0" right="0" top="0" bottom="0" header="0" footer="0"/>
  <pageSetup paperSize="9" scale="66"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4FF938-95E6-4F76-BE4D-5B161E8BC64A}">
  <sheetPr codeName="Sheet21">
    <tabColor rgb="FF00B050"/>
  </sheetPr>
  <dimension ref="A1:Y42"/>
  <sheetViews>
    <sheetView view="pageBreakPreview" zoomScale="85" zoomScaleNormal="100" zoomScaleSheetLayoutView="85" workbookViewId="0">
      <selection activeCell="AC16" sqref="AC16"/>
    </sheetView>
  </sheetViews>
  <sheetFormatPr defaultColWidth="9" defaultRowHeight="14.25"/>
  <cols>
    <col min="1" max="26" width="3.125" style="1" customWidth="1"/>
    <col min="27" max="16384" width="9" style="1"/>
  </cols>
  <sheetData>
    <row r="1" spans="1:25" ht="18.75" customHeight="1">
      <c r="A1" s="1" t="s">
        <v>286</v>
      </c>
    </row>
    <row r="2" spans="1:25" ht="18.75" customHeight="1">
      <c r="B2" s="210"/>
      <c r="C2" s="211"/>
      <c r="D2" s="211"/>
      <c r="E2" s="211"/>
      <c r="F2" s="211"/>
      <c r="G2" s="211"/>
      <c r="H2" s="211"/>
      <c r="I2" s="211"/>
      <c r="J2" s="211"/>
      <c r="K2" s="211"/>
      <c r="L2" s="211"/>
      <c r="M2" s="211"/>
      <c r="N2" s="211"/>
      <c r="O2" s="211"/>
      <c r="P2" s="211"/>
      <c r="Q2" s="212"/>
      <c r="R2" s="520" t="s">
        <v>270</v>
      </c>
      <c r="S2" s="521"/>
      <c r="T2" s="521"/>
      <c r="U2" s="522"/>
      <c r="V2" s="213"/>
      <c r="W2" s="214"/>
      <c r="X2" s="214"/>
      <c r="Y2" s="215"/>
    </row>
    <row r="3" spans="1:25" ht="18.75" customHeight="1">
      <c r="B3" s="216"/>
      <c r="C3" s="23"/>
      <c r="D3" s="23"/>
      <c r="E3" s="23"/>
      <c r="F3" s="23"/>
      <c r="G3" s="23"/>
      <c r="H3" s="23"/>
      <c r="I3" s="23"/>
      <c r="J3" s="23"/>
      <c r="K3" s="23"/>
      <c r="L3" s="23"/>
      <c r="M3" s="23"/>
      <c r="N3" s="23"/>
      <c r="O3" s="23"/>
      <c r="P3" s="23"/>
      <c r="Q3" s="23"/>
      <c r="R3" s="23"/>
      <c r="S3" s="23"/>
      <c r="T3" s="23"/>
      <c r="U3" s="23"/>
      <c r="V3" s="23"/>
      <c r="W3" s="23"/>
      <c r="X3" s="23"/>
      <c r="Y3" s="217"/>
    </row>
    <row r="4" spans="1:25" ht="18.75" customHeight="1">
      <c r="B4" s="216"/>
      <c r="C4" s="23"/>
      <c r="D4" s="23"/>
      <c r="E4" s="23"/>
      <c r="F4" s="23"/>
      <c r="G4" s="23"/>
      <c r="H4" s="523" t="s">
        <v>271</v>
      </c>
      <c r="I4" s="523"/>
      <c r="J4" s="523"/>
      <c r="K4" s="523"/>
      <c r="L4" s="523"/>
      <c r="M4" s="523"/>
      <c r="N4" s="523"/>
      <c r="O4" s="523"/>
      <c r="P4" s="523"/>
      <c r="Q4" s="523"/>
      <c r="R4" s="523"/>
      <c r="S4" s="523"/>
      <c r="T4" s="23"/>
      <c r="U4" s="23"/>
      <c r="V4" s="23"/>
      <c r="W4" s="23"/>
      <c r="X4" s="23"/>
      <c r="Y4" s="217"/>
    </row>
    <row r="5" spans="1:25" ht="18.75" customHeight="1">
      <c r="B5" s="216"/>
      <c r="C5" s="23"/>
      <c r="D5" s="23"/>
      <c r="E5" s="23"/>
      <c r="F5" s="23"/>
      <c r="G5" s="23"/>
      <c r="H5" s="523"/>
      <c r="I5" s="523"/>
      <c r="J5" s="523"/>
      <c r="K5" s="523"/>
      <c r="L5" s="523"/>
      <c r="M5" s="523"/>
      <c r="N5" s="523"/>
      <c r="O5" s="523"/>
      <c r="P5" s="523"/>
      <c r="Q5" s="523"/>
      <c r="R5" s="523"/>
      <c r="S5" s="523"/>
      <c r="T5" s="23"/>
      <c r="U5" s="23"/>
      <c r="V5" s="23"/>
      <c r="W5" s="23"/>
      <c r="X5" s="23"/>
      <c r="Y5" s="217"/>
    </row>
    <row r="6" spans="1:25" ht="18.75" customHeight="1">
      <c r="B6" s="216"/>
      <c r="C6" s="23"/>
      <c r="D6" s="23"/>
      <c r="E6" s="23"/>
      <c r="F6" s="23"/>
      <c r="G6" s="23"/>
      <c r="H6" s="23"/>
      <c r="I6" s="23"/>
      <c r="J6" s="23"/>
      <c r="K6" s="23"/>
      <c r="L6" s="23"/>
      <c r="M6" s="23"/>
      <c r="N6" s="23"/>
      <c r="O6" s="23"/>
      <c r="P6" s="23"/>
      <c r="Q6" s="23"/>
      <c r="R6" s="23"/>
      <c r="S6" s="23"/>
      <c r="T6" s="23" t="s">
        <v>317</v>
      </c>
      <c r="U6" s="23"/>
      <c r="V6" s="23"/>
      <c r="W6" s="23"/>
      <c r="X6" s="23"/>
      <c r="Y6" s="217"/>
    </row>
    <row r="7" spans="1:25" ht="18.75" customHeight="1">
      <c r="B7" s="216"/>
      <c r="C7" s="23" t="s">
        <v>356</v>
      </c>
      <c r="D7" s="23"/>
      <c r="E7" s="23"/>
      <c r="F7" s="23"/>
      <c r="G7" s="23"/>
      <c r="H7" s="23"/>
      <c r="I7" s="23"/>
      <c r="J7" s="23"/>
      <c r="K7" s="23"/>
      <c r="L7" s="23"/>
      <c r="M7" s="23"/>
      <c r="N7" s="23"/>
      <c r="O7" s="23"/>
      <c r="P7" s="23"/>
      <c r="Q7" s="23"/>
      <c r="R7" s="23"/>
      <c r="S7" s="23"/>
      <c r="T7" s="23"/>
      <c r="U7" s="23"/>
      <c r="V7" s="23"/>
      <c r="W7" s="23"/>
      <c r="X7" s="23"/>
      <c r="Y7" s="217"/>
    </row>
    <row r="8" spans="1:25" ht="18.75" customHeight="1">
      <c r="B8" s="216"/>
      <c r="C8" s="23"/>
      <c r="D8" s="23"/>
      <c r="E8" s="23"/>
      <c r="F8" s="23"/>
      <c r="G8" s="23"/>
      <c r="H8" s="23"/>
      <c r="I8" s="23"/>
      <c r="J8" s="23"/>
      <c r="K8" s="23"/>
      <c r="L8" s="23"/>
      <c r="M8" s="23"/>
      <c r="N8" s="23"/>
      <c r="O8" s="23"/>
      <c r="P8" s="23"/>
      <c r="Q8" s="23"/>
      <c r="R8" s="23"/>
      <c r="S8" s="23"/>
      <c r="T8" s="23"/>
      <c r="U8" s="23"/>
      <c r="V8" s="23"/>
      <c r="W8" s="23"/>
      <c r="X8" s="23"/>
      <c r="Y8" s="217"/>
    </row>
    <row r="9" spans="1:25" ht="18.75" customHeight="1">
      <c r="B9" s="216"/>
      <c r="C9" s="524" t="s">
        <v>272</v>
      </c>
      <c r="D9" s="525"/>
      <c r="E9" s="525"/>
      <c r="F9" s="526"/>
      <c r="G9" s="218"/>
      <c r="H9" s="219"/>
      <c r="I9" s="530" t="s">
        <v>273</v>
      </c>
      <c r="J9" s="530"/>
      <c r="K9" s="532">
        <f>申請内容入力シート!D93</f>
        <v>0</v>
      </c>
      <c r="L9" s="532"/>
      <c r="M9" s="532"/>
      <c r="N9" s="532"/>
      <c r="O9" s="532"/>
      <c r="P9" s="534" t="s">
        <v>274</v>
      </c>
      <c r="Q9" s="535"/>
      <c r="R9" s="23"/>
      <c r="S9" s="23"/>
      <c r="T9" s="23"/>
      <c r="U9" s="23"/>
      <c r="V9" s="23"/>
      <c r="W9" s="23"/>
      <c r="X9" s="23"/>
      <c r="Y9" s="217"/>
    </row>
    <row r="10" spans="1:25" ht="18.75" customHeight="1">
      <c r="B10" s="216"/>
      <c r="C10" s="527"/>
      <c r="D10" s="528"/>
      <c r="E10" s="528"/>
      <c r="F10" s="529"/>
      <c r="G10" s="220"/>
      <c r="H10" s="221"/>
      <c r="I10" s="531"/>
      <c r="J10" s="531"/>
      <c r="K10" s="533"/>
      <c r="L10" s="533"/>
      <c r="M10" s="533"/>
      <c r="N10" s="533"/>
      <c r="O10" s="533"/>
      <c r="P10" s="536"/>
      <c r="Q10" s="537"/>
      <c r="R10" s="23"/>
      <c r="S10" s="23"/>
      <c r="T10" s="23"/>
      <c r="U10" s="23"/>
      <c r="V10" s="23"/>
      <c r="W10" s="23"/>
      <c r="X10" s="23"/>
      <c r="Y10" s="217"/>
    </row>
    <row r="11" spans="1:25" ht="18.75" customHeight="1">
      <c r="B11" s="216"/>
      <c r="C11" s="23"/>
      <c r="D11" s="23"/>
      <c r="E11" s="23"/>
      <c r="F11" s="23"/>
      <c r="G11" s="23"/>
      <c r="H11" s="23"/>
      <c r="I11" s="23"/>
      <c r="J11" s="23"/>
      <c r="K11" s="23"/>
      <c r="L11" s="23"/>
      <c r="M11" s="23"/>
      <c r="N11" s="23"/>
      <c r="O11" s="23"/>
      <c r="P11" s="23"/>
      <c r="Q11" s="23"/>
      <c r="R11" s="23"/>
      <c r="S11" s="23"/>
      <c r="T11" s="23"/>
      <c r="U11" s="23"/>
      <c r="V11" s="23"/>
      <c r="W11" s="23"/>
      <c r="X11" s="23"/>
      <c r="Y11" s="217"/>
    </row>
    <row r="12" spans="1:25" ht="18.75" customHeight="1">
      <c r="B12" s="216"/>
      <c r="C12" s="23"/>
      <c r="D12" s="23"/>
      <c r="E12" s="23"/>
      <c r="F12" s="23"/>
      <c r="G12" s="23"/>
      <c r="H12" s="23"/>
      <c r="I12" s="23"/>
      <c r="J12" s="23"/>
      <c r="K12" s="23"/>
      <c r="L12" s="23"/>
      <c r="M12" s="23"/>
      <c r="N12" s="23"/>
      <c r="O12" s="23"/>
      <c r="P12" s="23"/>
      <c r="Q12" s="23"/>
      <c r="R12" s="23"/>
      <c r="S12" s="23"/>
      <c r="T12" s="23"/>
      <c r="U12" s="23"/>
      <c r="V12" s="23"/>
      <c r="W12" s="23"/>
      <c r="X12" s="23"/>
      <c r="Y12" s="217"/>
    </row>
    <row r="13" spans="1:25" ht="18.75" customHeight="1">
      <c r="B13" s="216"/>
      <c r="C13" s="23"/>
      <c r="D13" s="222" t="s">
        <v>318</v>
      </c>
      <c r="E13" s="222"/>
      <c r="F13" s="222"/>
      <c r="G13" s="222"/>
      <c r="H13" s="222"/>
      <c r="I13" s="222"/>
      <c r="J13" s="222"/>
      <c r="K13" s="222"/>
      <c r="L13" s="222"/>
      <c r="M13" s="222"/>
      <c r="N13" s="222"/>
      <c r="O13" s="222"/>
      <c r="P13" s="222"/>
      <c r="Q13" s="222"/>
      <c r="R13" s="222"/>
      <c r="S13" s="222"/>
      <c r="T13" s="222"/>
      <c r="U13" s="222"/>
      <c r="V13" s="222"/>
      <c r="W13" s="222"/>
      <c r="X13" s="222"/>
      <c r="Y13" s="217"/>
    </row>
    <row r="14" spans="1:25" ht="18.75" customHeight="1">
      <c r="B14" s="216"/>
      <c r="C14" s="23"/>
      <c r="D14" s="23"/>
      <c r="E14" s="23"/>
      <c r="F14" s="23"/>
      <c r="G14" s="23"/>
      <c r="H14" s="23"/>
      <c r="I14" s="23"/>
      <c r="J14" s="23"/>
      <c r="K14" s="23"/>
      <c r="L14" s="23"/>
      <c r="M14" s="23"/>
      <c r="N14" s="23"/>
      <c r="O14" s="23"/>
      <c r="P14" s="23"/>
      <c r="Q14" s="23"/>
      <c r="R14" s="23"/>
      <c r="S14" s="23"/>
      <c r="T14" s="23"/>
      <c r="U14" s="23"/>
      <c r="V14" s="23"/>
      <c r="W14" s="23"/>
      <c r="X14" s="23"/>
      <c r="Y14" s="217"/>
    </row>
    <row r="15" spans="1:25" ht="18.75" customHeight="1">
      <c r="B15" s="216"/>
      <c r="C15" s="23"/>
      <c r="D15" s="222" t="s">
        <v>319</v>
      </c>
      <c r="E15" s="222"/>
      <c r="F15" s="222"/>
      <c r="G15" s="222"/>
      <c r="H15" s="222"/>
      <c r="I15" s="222"/>
      <c r="J15" s="222"/>
      <c r="K15" s="222"/>
      <c r="L15" s="222"/>
      <c r="M15" s="222"/>
      <c r="N15" s="23"/>
      <c r="O15" s="23"/>
      <c r="P15" s="23"/>
      <c r="Q15" s="23"/>
      <c r="R15" s="23"/>
      <c r="S15" s="23"/>
      <c r="T15" s="23"/>
      <c r="U15" s="23"/>
      <c r="V15" s="23"/>
      <c r="W15" s="23"/>
      <c r="X15" s="23"/>
      <c r="Y15" s="217"/>
    </row>
    <row r="16" spans="1:25" ht="18.75" customHeight="1">
      <c r="B16" s="216"/>
      <c r="C16" s="23"/>
      <c r="X16" s="23"/>
      <c r="Y16" s="217"/>
    </row>
    <row r="17" spans="2:25" ht="18.75" customHeight="1">
      <c r="B17" s="216"/>
      <c r="C17" s="23"/>
      <c r="D17" s="23"/>
      <c r="E17" s="23"/>
      <c r="F17" s="23"/>
      <c r="G17" s="23"/>
      <c r="H17" s="23"/>
      <c r="I17" s="23"/>
      <c r="J17" s="23"/>
      <c r="K17" s="23"/>
      <c r="L17" s="23"/>
      <c r="M17" s="23"/>
      <c r="N17" s="23"/>
      <c r="O17" s="23"/>
      <c r="P17" s="23"/>
      <c r="Q17" s="23"/>
      <c r="R17" s="23"/>
      <c r="S17" s="23"/>
      <c r="T17" s="23"/>
      <c r="U17" s="23"/>
      <c r="V17" s="23"/>
      <c r="W17" s="23"/>
      <c r="X17" s="23"/>
      <c r="Y17" s="217"/>
    </row>
    <row r="18" spans="2:25" ht="18.75" customHeight="1">
      <c r="B18" s="216"/>
      <c r="C18" s="23"/>
      <c r="D18" s="23"/>
      <c r="E18" s="23"/>
      <c r="F18" s="23"/>
      <c r="G18" s="23"/>
      <c r="H18" s="23"/>
      <c r="I18" s="23"/>
      <c r="J18" s="23"/>
      <c r="K18" s="23"/>
      <c r="L18" s="23"/>
      <c r="M18" s="23"/>
      <c r="N18" s="23"/>
      <c r="O18" s="23"/>
      <c r="P18" s="23"/>
      <c r="Q18" s="23"/>
      <c r="R18" s="23"/>
      <c r="S18" s="23"/>
      <c r="T18" s="23"/>
      <c r="U18" s="23"/>
      <c r="V18" s="23"/>
      <c r="W18" s="23"/>
      <c r="X18" s="23"/>
      <c r="Y18" s="217"/>
    </row>
    <row r="19" spans="2:25" ht="18.75" customHeight="1">
      <c r="B19" s="216"/>
      <c r="C19" s="23"/>
      <c r="D19" s="223"/>
      <c r="E19" s="224"/>
      <c r="F19" s="225"/>
      <c r="G19" s="224" t="s">
        <v>275</v>
      </c>
      <c r="H19" s="224"/>
      <c r="I19" s="224"/>
      <c r="J19" s="224"/>
      <c r="K19" s="224"/>
      <c r="L19" s="224"/>
      <c r="M19" s="225"/>
      <c r="N19" s="224" t="s">
        <v>276</v>
      </c>
      <c r="O19" s="224"/>
      <c r="P19" s="224"/>
      <c r="Q19" s="224"/>
      <c r="R19" s="224"/>
      <c r="S19" s="224"/>
      <c r="T19" s="224"/>
      <c r="U19" s="224"/>
      <c r="V19" s="225"/>
      <c r="W19" s="23"/>
      <c r="X19" s="23"/>
      <c r="Y19" s="217"/>
    </row>
    <row r="20" spans="2:25" ht="18.75" customHeight="1">
      <c r="B20" s="216"/>
      <c r="C20" s="23"/>
      <c r="D20" s="541" t="s">
        <v>277</v>
      </c>
      <c r="E20" s="366"/>
      <c r="F20" s="367"/>
      <c r="G20" s="542">
        <f>申請内容入力シート!D94</f>
        <v>0</v>
      </c>
      <c r="H20" s="543"/>
      <c r="I20" s="543"/>
      <c r="J20" s="543"/>
      <c r="K20" s="543"/>
      <c r="L20" s="543"/>
      <c r="M20" s="544"/>
      <c r="N20" s="542">
        <f>申請内容入力シート!D95</f>
        <v>0</v>
      </c>
      <c r="O20" s="543"/>
      <c r="P20" s="543"/>
      <c r="Q20" s="543"/>
      <c r="R20" s="543"/>
      <c r="S20" s="543"/>
      <c r="T20" s="543"/>
      <c r="U20" s="543"/>
      <c r="V20" s="544"/>
      <c r="W20" s="23"/>
      <c r="X20" s="23"/>
      <c r="Y20" s="217"/>
    </row>
    <row r="21" spans="2:25" ht="18.75" customHeight="1">
      <c r="B21" s="216"/>
      <c r="C21" s="23"/>
      <c r="D21" s="216"/>
      <c r="E21" s="23"/>
      <c r="F21" s="217"/>
      <c r="G21" s="460"/>
      <c r="H21" s="461"/>
      <c r="I21" s="461"/>
      <c r="J21" s="461"/>
      <c r="K21" s="461"/>
      <c r="L21" s="461"/>
      <c r="M21" s="462"/>
      <c r="N21" s="460"/>
      <c r="O21" s="461"/>
      <c r="P21" s="461"/>
      <c r="Q21" s="461"/>
      <c r="R21" s="461"/>
      <c r="S21" s="461"/>
      <c r="T21" s="461"/>
      <c r="U21" s="461"/>
      <c r="V21" s="462"/>
      <c r="W21" s="23"/>
      <c r="X21" s="23"/>
      <c r="Y21" s="217"/>
    </row>
    <row r="22" spans="2:25" ht="18.75" customHeight="1">
      <c r="B22" s="216"/>
      <c r="C22" s="23"/>
      <c r="D22" s="545" t="s">
        <v>278</v>
      </c>
      <c r="E22" s="546"/>
      <c r="F22" s="547"/>
      <c r="G22" s="525">
        <f>申請内容入力シート!D96</f>
        <v>0</v>
      </c>
      <c r="H22" s="525"/>
      <c r="I22" s="525"/>
      <c r="J22" s="545" t="s">
        <v>279</v>
      </c>
      <c r="K22" s="546"/>
      <c r="L22" s="546"/>
      <c r="M22" s="547"/>
      <c r="N22" s="545">
        <f>申請内容入力シート!D97</f>
        <v>0</v>
      </c>
      <c r="O22" s="546"/>
      <c r="P22" s="546"/>
      <c r="Q22" s="546"/>
      <c r="R22" s="546"/>
      <c r="S22" s="546"/>
      <c r="T22" s="546"/>
      <c r="U22" s="546"/>
      <c r="V22" s="547"/>
      <c r="W22" s="23"/>
      <c r="X22" s="23"/>
      <c r="Y22" s="217"/>
    </row>
    <row r="23" spans="2:25" ht="18.75" customHeight="1">
      <c r="B23" s="216"/>
      <c r="C23" s="23"/>
      <c r="D23" s="548"/>
      <c r="E23" s="369"/>
      <c r="F23" s="370"/>
      <c r="G23" s="528"/>
      <c r="H23" s="528"/>
      <c r="I23" s="528"/>
      <c r="J23" s="548"/>
      <c r="K23" s="369"/>
      <c r="L23" s="369"/>
      <c r="M23" s="370"/>
      <c r="N23" s="548"/>
      <c r="O23" s="369"/>
      <c r="P23" s="369"/>
      <c r="Q23" s="369"/>
      <c r="R23" s="369"/>
      <c r="S23" s="369"/>
      <c r="T23" s="369"/>
      <c r="U23" s="369"/>
      <c r="V23" s="370"/>
      <c r="W23" s="23"/>
      <c r="X23" s="23"/>
      <c r="Y23" s="217"/>
    </row>
    <row r="24" spans="2:25" ht="18.75" customHeight="1">
      <c r="B24" s="216"/>
      <c r="C24" s="23"/>
      <c r="D24" s="545" t="s">
        <v>280</v>
      </c>
      <c r="E24" s="546"/>
      <c r="F24" s="547"/>
      <c r="G24" s="545">
        <f>申請内容入力シート!D98</f>
        <v>0</v>
      </c>
      <c r="H24" s="546"/>
      <c r="I24" s="546"/>
      <c r="J24" s="546"/>
      <c r="K24" s="546"/>
      <c r="L24" s="546"/>
      <c r="M24" s="546"/>
      <c r="N24" s="546"/>
      <c r="O24" s="546"/>
      <c r="P24" s="546"/>
      <c r="Q24" s="546"/>
      <c r="R24" s="546"/>
      <c r="S24" s="546"/>
      <c r="T24" s="546"/>
      <c r="U24" s="546"/>
      <c r="V24" s="547"/>
      <c r="W24" s="23"/>
      <c r="X24" s="23"/>
      <c r="Y24" s="217"/>
    </row>
    <row r="25" spans="2:25" ht="18.75" customHeight="1">
      <c r="B25" s="216"/>
      <c r="C25" s="23"/>
      <c r="D25" s="549"/>
      <c r="E25" s="550"/>
      <c r="F25" s="551"/>
      <c r="G25" s="549"/>
      <c r="H25" s="550"/>
      <c r="I25" s="550"/>
      <c r="J25" s="550"/>
      <c r="K25" s="550"/>
      <c r="L25" s="550"/>
      <c r="M25" s="550"/>
      <c r="N25" s="550"/>
      <c r="O25" s="550"/>
      <c r="P25" s="550"/>
      <c r="Q25" s="550"/>
      <c r="R25" s="550"/>
      <c r="S25" s="550"/>
      <c r="T25" s="550"/>
      <c r="U25" s="550"/>
      <c r="V25" s="551"/>
      <c r="W25" s="23"/>
      <c r="X25" s="23"/>
      <c r="Y25" s="217"/>
    </row>
    <row r="26" spans="2:25" ht="18.75" customHeight="1">
      <c r="B26" s="216"/>
      <c r="C26" s="23"/>
      <c r="D26" s="552" t="s">
        <v>281</v>
      </c>
      <c r="E26" s="553"/>
      <c r="F26" s="554"/>
      <c r="G26" s="552">
        <f>申請内容入力シート!D99</f>
        <v>0</v>
      </c>
      <c r="H26" s="553"/>
      <c r="I26" s="553"/>
      <c r="J26" s="553"/>
      <c r="K26" s="553"/>
      <c r="L26" s="553"/>
      <c r="M26" s="553"/>
      <c r="N26" s="553"/>
      <c r="O26" s="553"/>
      <c r="P26" s="553"/>
      <c r="Q26" s="553"/>
      <c r="R26" s="553"/>
      <c r="S26" s="553"/>
      <c r="T26" s="553"/>
      <c r="U26" s="553"/>
      <c r="V26" s="554"/>
      <c r="W26" s="23"/>
      <c r="X26" s="23"/>
      <c r="Y26" s="217"/>
    </row>
    <row r="27" spans="2:25" ht="18.75" customHeight="1">
      <c r="B27" s="216"/>
      <c r="C27" s="23"/>
      <c r="D27" s="226" t="s">
        <v>282</v>
      </c>
      <c r="E27" s="227"/>
      <c r="F27" s="228"/>
      <c r="G27" s="548"/>
      <c r="H27" s="369"/>
      <c r="I27" s="369"/>
      <c r="J27" s="369"/>
      <c r="K27" s="369"/>
      <c r="L27" s="369"/>
      <c r="M27" s="369"/>
      <c r="N27" s="369"/>
      <c r="O27" s="369"/>
      <c r="P27" s="369"/>
      <c r="Q27" s="369"/>
      <c r="R27" s="369"/>
      <c r="S27" s="369"/>
      <c r="T27" s="369"/>
      <c r="U27" s="369"/>
      <c r="V27" s="370"/>
      <c r="W27" s="23"/>
      <c r="X27" s="23"/>
      <c r="Y27" s="217"/>
    </row>
    <row r="28" spans="2:25" ht="10.5" customHeight="1">
      <c r="B28" s="216"/>
      <c r="C28" s="23"/>
      <c r="D28" s="23"/>
      <c r="E28" s="23"/>
      <c r="F28" s="23"/>
      <c r="G28" s="250"/>
      <c r="H28" s="250"/>
      <c r="I28" s="250"/>
      <c r="J28" s="250"/>
      <c r="K28" s="250"/>
      <c r="L28" s="250"/>
      <c r="M28" s="250"/>
      <c r="N28" s="250"/>
      <c r="O28" s="250"/>
      <c r="P28" s="250"/>
      <c r="Q28" s="250"/>
      <c r="R28" s="250"/>
      <c r="S28" s="250"/>
      <c r="T28" s="250"/>
      <c r="U28" s="250"/>
      <c r="V28" s="250"/>
      <c r="W28" s="23"/>
      <c r="X28" s="23"/>
      <c r="Y28" s="217"/>
    </row>
    <row r="29" spans="2:25" ht="18.75" customHeight="1">
      <c r="B29" s="216"/>
      <c r="C29" s="23"/>
      <c r="D29" s="23"/>
      <c r="E29" s="23"/>
      <c r="F29" s="23"/>
      <c r="G29" s="540" t="s">
        <v>320</v>
      </c>
      <c r="H29" s="519"/>
      <c r="I29" s="519"/>
      <c r="J29" s="519"/>
      <c r="K29" s="519"/>
      <c r="L29" s="555">
        <f>申請内容入力シート!D4</f>
        <v>0</v>
      </c>
      <c r="M29" s="556"/>
      <c r="N29" s="556"/>
      <c r="O29" s="556"/>
      <c r="P29" s="556"/>
      <c r="Q29" s="556"/>
      <c r="R29" s="556"/>
      <c r="S29" s="556"/>
      <c r="T29" s="556"/>
      <c r="U29" s="556"/>
      <c r="V29" s="556"/>
      <c r="W29" s="556"/>
      <c r="X29" s="556"/>
      <c r="Y29" s="260"/>
    </row>
    <row r="30" spans="2:25" ht="18.75" customHeight="1">
      <c r="B30" s="216"/>
      <c r="C30" s="23"/>
      <c r="D30" s="23"/>
      <c r="E30" s="23"/>
      <c r="F30" s="23"/>
      <c r="G30" s="538" t="s">
        <v>352</v>
      </c>
      <c r="H30" s="539"/>
      <c r="I30" s="539"/>
      <c r="J30" s="539"/>
      <c r="K30" s="539"/>
      <c r="L30" s="555">
        <f>申請内容入力シート!D7</f>
        <v>0</v>
      </c>
      <c r="M30" s="556"/>
      <c r="N30" s="556"/>
      <c r="O30" s="556"/>
      <c r="P30" s="556"/>
      <c r="Q30" s="556"/>
      <c r="R30" s="556"/>
      <c r="S30" s="556"/>
      <c r="T30" s="556"/>
      <c r="U30" s="556"/>
      <c r="V30" s="556"/>
      <c r="W30" s="556"/>
      <c r="X30" s="556"/>
      <c r="Y30" s="260"/>
    </row>
    <row r="31" spans="2:25" ht="18.75" customHeight="1">
      <c r="B31" s="216"/>
      <c r="C31" s="23"/>
      <c r="D31" s="23"/>
      <c r="E31" s="23"/>
      <c r="F31" s="23"/>
      <c r="G31" s="518" t="s">
        <v>353</v>
      </c>
      <c r="H31" s="519"/>
      <c r="I31" s="519"/>
      <c r="J31" s="519"/>
      <c r="K31" s="519"/>
      <c r="L31" s="516">
        <f>申請内容入力シート!D8</f>
        <v>0</v>
      </c>
      <c r="M31" s="517"/>
      <c r="N31" s="517"/>
      <c r="O31" s="517"/>
      <c r="P31" s="517"/>
      <c r="Q31" s="517"/>
      <c r="R31" s="517"/>
      <c r="S31" s="517"/>
      <c r="T31" s="517"/>
      <c r="U31" s="517"/>
      <c r="V31" s="517"/>
      <c r="W31" s="517"/>
      <c r="X31" s="517"/>
      <c r="Y31" s="260"/>
    </row>
    <row r="32" spans="2:25" ht="18.75" customHeight="1">
      <c r="B32" s="216"/>
      <c r="C32" s="23"/>
      <c r="D32" s="23"/>
      <c r="E32" s="23"/>
      <c r="F32" s="23"/>
      <c r="G32" s="23"/>
      <c r="H32" s="23"/>
      <c r="I32" s="23"/>
      <c r="J32" s="23"/>
      <c r="K32" s="23"/>
      <c r="L32" s="23"/>
      <c r="M32" s="23"/>
      <c r="N32" s="23"/>
      <c r="O32" s="23"/>
      <c r="P32" s="23"/>
      <c r="Q32" s="23"/>
      <c r="R32" s="23"/>
      <c r="S32" s="23"/>
      <c r="T32" s="23"/>
      <c r="U32" s="23"/>
      <c r="V32" s="23"/>
      <c r="W32" s="23"/>
      <c r="X32" s="23"/>
      <c r="Y32" s="217"/>
    </row>
    <row r="33" spans="2:25" ht="18.75" customHeight="1">
      <c r="B33" s="216"/>
      <c r="C33" s="23"/>
      <c r="D33" s="23" t="s">
        <v>283</v>
      </c>
      <c r="E33" s="23"/>
      <c r="F33" s="23"/>
      <c r="G33" s="23"/>
      <c r="H33" s="23"/>
      <c r="I33" s="23"/>
      <c r="J33" s="23"/>
      <c r="K33" s="23"/>
      <c r="L33" s="23"/>
      <c r="M33" s="23"/>
      <c r="N33" s="23"/>
      <c r="O33" s="23"/>
      <c r="P33" s="23"/>
      <c r="Q33" s="23"/>
      <c r="R33" s="23"/>
      <c r="S33" s="23"/>
      <c r="T33" s="23"/>
      <c r="U33" s="23"/>
      <c r="V33" s="23"/>
      <c r="W33" s="23"/>
      <c r="X33" s="23"/>
      <c r="Y33" s="217"/>
    </row>
    <row r="34" spans="2:25" ht="18.75" customHeight="1">
      <c r="B34" s="216"/>
      <c r="C34" s="23"/>
      <c r="D34" s="398" t="s">
        <v>284</v>
      </c>
      <c r="E34" s="398"/>
      <c r="F34" s="398"/>
      <c r="G34" s="398"/>
      <c r="H34" s="398"/>
      <c r="I34" s="398"/>
      <c r="J34" s="398"/>
      <c r="K34" s="398"/>
      <c r="L34" s="398"/>
      <c r="M34" s="398"/>
      <c r="N34" s="398"/>
      <c r="O34" s="398"/>
      <c r="P34" s="398"/>
      <c r="Q34" s="398"/>
      <c r="R34" s="398"/>
      <c r="S34" s="398"/>
      <c r="T34" s="398"/>
      <c r="U34" s="398"/>
      <c r="V34" s="398"/>
      <c r="W34" s="23"/>
      <c r="X34" s="23"/>
      <c r="Y34" s="217"/>
    </row>
    <row r="35" spans="2:25" ht="18.75" customHeight="1">
      <c r="B35" s="226"/>
      <c r="C35" s="227"/>
      <c r="D35" s="401"/>
      <c r="E35" s="401"/>
      <c r="F35" s="401"/>
      <c r="G35" s="401"/>
      <c r="H35" s="401"/>
      <c r="I35" s="401"/>
      <c r="J35" s="401"/>
      <c r="K35" s="401"/>
      <c r="L35" s="401"/>
      <c r="M35" s="401"/>
      <c r="N35" s="401"/>
      <c r="O35" s="401"/>
      <c r="P35" s="401"/>
      <c r="Q35" s="401"/>
      <c r="R35" s="401"/>
      <c r="S35" s="401"/>
      <c r="T35" s="401"/>
      <c r="U35" s="401"/>
      <c r="V35" s="401"/>
      <c r="W35" s="227"/>
      <c r="X35" s="227"/>
      <c r="Y35" s="228"/>
    </row>
    <row r="36" spans="2:25" ht="18.75" customHeight="1">
      <c r="B36" s="251" t="s">
        <v>321</v>
      </c>
    </row>
    <row r="37" spans="2:25" ht="18.75" customHeight="1">
      <c r="B37" s="251" t="s">
        <v>322</v>
      </c>
      <c r="P37" s="241"/>
      <c r="Q37" s="242"/>
      <c r="R37" s="242"/>
      <c r="S37" s="242"/>
      <c r="T37" s="242"/>
      <c r="U37" s="242"/>
      <c r="V37" s="242"/>
      <c r="W37" s="242"/>
      <c r="X37" s="242"/>
      <c r="Y37" s="242"/>
    </row>
    <row r="38" spans="2:25" ht="18.75" customHeight="1">
      <c r="B38" s="251" t="s">
        <v>323</v>
      </c>
      <c r="P38" s="242"/>
      <c r="Q38" s="242"/>
      <c r="R38" s="242"/>
      <c r="S38" s="242"/>
      <c r="T38" s="242"/>
      <c r="U38" s="242"/>
      <c r="V38" s="242"/>
      <c r="W38" s="242"/>
      <c r="X38" s="242"/>
      <c r="Y38" s="242"/>
    </row>
    <row r="39" spans="2:25" ht="18.75" customHeight="1">
      <c r="P39" s="242"/>
      <c r="Q39" s="242"/>
      <c r="R39" s="242"/>
      <c r="S39" s="242"/>
      <c r="T39" s="242"/>
      <c r="U39" s="242"/>
      <c r="V39" s="242"/>
      <c r="W39" s="242"/>
      <c r="X39" s="242"/>
      <c r="Y39" s="242"/>
    </row>
    <row r="40" spans="2:25" ht="18.75" customHeight="1">
      <c r="P40" s="242"/>
      <c r="Q40" s="242"/>
      <c r="R40" s="242"/>
      <c r="S40" s="242"/>
      <c r="T40" s="242"/>
      <c r="U40" s="242"/>
      <c r="V40" s="242"/>
      <c r="W40" s="242"/>
      <c r="X40" s="242"/>
      <c r="Y40" s="242"/>
    </row>
    <row r="41" spans="2:25" ht="18.75" customHeight="1"/>
    <row r="42" spans="2:25" ht="18.75" customHeight="1"/>
  </sheetData>
  <mergeCells count="24">
    <mergeCell ref="D34:V35"/>
    <mergeCell ref="D20:F20"/>
    <mergeCell ref="G20:M21"/>
    <mergeCell ref="N20:V21"/>
    <mergeCell ref="D22:F23"/>
    <mergeCell ref="G22:I23"/>
    <mergeCell ref="J22:M23"/>
    <mergeCell ref="N22:V23"/>
    <mergeCell ref="D24:F25"/>
    <mergeCell ref="G24:V25"/>
    <mergeCell ref="D26:F26"/>
    <mergeCell ref="G26:V27"/>
    <mergeCell ref="L29:X29"/>
    <mergeCell ref="L30:X30"/>
    <mergeCell ref="L31:X31"/>
    <mergeCell ref="G31:K31"/>
    <mergeCell ref="R2:U2"/>
    <mergeCell ref="H4:S5"/>
    <mergeCell ref="C9:F10"/>
    <mergeCell ref="I9:J10"/>
    <mergeCell ref="K9:O10"/>
    <mergeCell ref="P9:Q10"/>
    <mergeCell ref="G30:K30"/>
    <mergeCell ref="G29:K29"/>
  </mergeCells>
  <phoneticPr fontId="1"/>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3598CC-1938-4B89-A3EF-283C01AA16B3}">
  <sheetPr codeName="Sheet22">
    <tabColor rgb="FFFFC000"/>
  </sheetPr>
  <dimension ref="B1:H26"/>
  <sheetViews>
    <sheetView view="pageBreakPreview" zoomScale="85" zoomScaleNormal="100" zoomScaleSheetLayoutView="85" workbookViewId="0">
      <selection activeCell="D10" sqref="D10"/>
    </sheetView>
  </sheetViews>
  <sheetFormatPr defaultRowHeight="18.75"/>
  <cols>
    <col min="1" max="2" width="3" customWidth="1"/>
    <col min="3" max="3" width="36.125" customWidth="1"/>
    <col min="4" max="5" width="31.875" customWidth="1"/>
  </cols>
  <sheetData>
    <row r="1" spans="2:8" ht="19.5" thickBot="1">
      <c r="C1" s="194" t="s">
        <v>251</v>
      </c>
      <c r="D1" s="194"/>
      <c r="E1" s="195"/>
    </row>
    <row r="2" spans="2:8" ht="19.5" thickBot="1">
      <c r="B2" s="13" t="s">
        <v>21</v>
      </c>
      <c r="C2" s="196"/>
      <c r="D2" s="197"/>
      <c r="E2" s="5" t="s">
        <v>25</v>
      </c>
    </row>
    <row r="3" spans="2:8" ht="33" customHeight="1">
      <c r="B3" s="557" t="s">
        <v>30</v>
      </c>
      <c r="C3" s="558"/>
      <c r="D3" s="198" t="s">
        <v>252</v>
      </c>
      <c r="E3" s="199" t="s">
        <v>253</v>
      </c>
    </row>
    <row r="4" spans="2:8" ht="32.25" customHeight="1">
      <c r="B4" s="343"/>
      <c r="C4" s="8" t="str">
        <f>IF('見積書（太陽光）'!C4=0, "", '見積書（太陽光）'!C4)</f>
        <v/>
      </c>
      <c r="D4" s="200" t="str">
        <f>IF('見積書（太陽光）'!G4=0, "", '見積書（太陽光）'!G4)</f>
        <v/>
      </c>
      <c r="E4" s="12" t="str">
        <f>D4</f>
        <v/>
      </c>
      <c r="H4" s="11"/>
    </row>
    <row r="5" spans="2:8" ht="32.25" customHeight="1">
      <c r="B5" s="343"/>
      <c r="C5" s="8" t="str">
        <f>IF('見積書（太陽光）'!C5=0, "", '見積書（太陽光）'!C5)</f>
        <v/>
      </c>
      <c r="D5" s="200" t="str">
        <f>IF('見積書（太陽光）'!G5=0, "", '見積書（太陽光）'!G5)</f>
        <v/>
      </c>
      <c r="E5" s="12" t="str">
        <f t="shared" ref="E5:E21" si="0">D5</f>
        <v/>
      </c>
    </row>
    <row r="6" spans="2:8" ht="32.25" customHeight="1">
      <c r="B6" s="343"/>
      <c r="C6" s="8" t="str">
        <f>IF('見積書（太陽光）'!C6=0, "", '見積書（太陽光）'!C6)</f>
        <v/>
      </c>
      <c r="D6" s="200" t="str">
        <f>IF('見積書（太陽光）'!G6=0, "", '見積書（太陽光）'!G6)</f>
        <v/>
      </c>
      <c r="E6" s="12" t="str">
        <f t="shared" si="0"/>
        <v/>
      </c>
    </row>
    <row r="7" spans="2:8" ht="32.25" customHeight="1">
      <c r="B7" s="343"/>
      <c r="C7" s="8" t="str">
        <f>IF('見積書（太陽光）'!C7=0, "", '見積書（太陽光）'!C7)</f>
        <v/>
      </c>
      <c r="D7" s="200" t="str">
        <f>IF('見積書（太陽光）'!G7=0, "", '見積書（太陽光）'!G7)</f>
        <v/>
      </c>
      <c r="E7" s="12" t="str">
        <f t="shared" si="0"/>
        <v/>
      </c>
    </row>
    <row r="8" spans="2:8" ht="32.25" customHeight="1">
      <c r="B8" s="343"/>
      <c r="C8" s="8" t="str">
        <f>IF('見積書（太陽光）'!C8=0, "", '見積書（太陽光）'!C8)</f>
        <v/>
      </c>
      <c r="D8" s="200" t="str">
        <f>IF('見積書（太陽光）'!G8=0, "", '見積書（太陽光）'!G8)</f>
        <v/>
      </c>
      <c r="E8" s="12" t="str">
        <f t="shared" si="0"/>
        <v/>
      </c>
    </row>
    <row r="9" spans="2:8" ht="32.25" customHeight="1">
      <c r="B9" s="343"/>
      <c r="C9" s="8" t="str">
        <f>IF('見積書（太陽光）'!C9=0, "", '見積書（太陽光）'!C9)</f>
        <v/>
      </c>
      <c r="D9" s="200" t="str">
        <f>IF('見積書（太陽光）'!G9=0, "", '見積書（太陽光）'!G9)</f>
        <v/>
      </c>
      <c r="E9" s="12" t="str">
        <f t="shared" si="0"/>
        <v/>
      </c>
    </row>
    <row r="10" spans="2:8" ht="32.25" customHeight="1">
      <c r="B10" s="343"/>
      <c r="C10" s="8" t="str">
        <f>IF('見積書（太陽光）'!C10=0, "", '見積書（太陽光）'!C10)</f>
        <v/>
      </c>
      <c r="D10" s="200" t="str">
        <f>IF('見積書（太陽光）'!G10=0, "", '見積書（太陽光）'!G10)</f>
        <v/>
      </c>
      <c r="E10" s="12" t="str">
        <f t="shared" si="0"/>
        <v/>
      </c>
    </row>
    <row r="11" spans="2:8" ht="32.25" customHeight="1">
      <c r="B11" s="343"/>
      <c r="C11" s="8" t="str">
        <f>IF('見積書（太陽光）'!C11=0, "", '見積書（太陽光）'!C11)</f>
        <v/>
      </c>
      <c r="D11" s="200" t="str">
        <f>IF('見積書（太陽光）'!G11=0, "", '見積書（太陽光）'!G11)</f>
        <v/>
      </c>
      <c r="E11" s="12" t="str">
        <f t="shared" si="0"/>
        <v/>
      </c>
    </row>
    <row r="12" spans="2:8" ht="32.25" customHeight="1">
      <c r="B12" s="343"/>
      <c r="C12" s="8" t="str">
        <f>IF('見積書（太陽光）'!C12=0, "", '見積書（太陽光）'!C12)</f>
        <v/>
      </c>
      <c r="D12" s="200" t="str">
        <f>IF('見積書（太陽光）'!G12=0, "", '見積書（太陽光）'!G12)</f>
        <v/>
      </c>
      <c r="E12" s="12" t="str">
        <f t="shared" si="0"/>
        <v/>
      </c>
    </row>
    <row r="13" spans="2:8" ht="32.25" customHeight="1">
      <c r="B13" s="343"/>
      <c r="C13" s="8" t="str">
        <f>IF('見積書（太陽光）'!C13=0, "", '見積書（太陽光）'!C13)</f>
        <v/>
      </c>
      <c r="D13" s="200" t="str">
        <f>IF('見積書（太陽光）'!G13=0, "", '見積書（太陽光）'!G13)</f>
        <v/>
      </c>
      <c r="E13" s="12" t="str">
        <f t="shared" si="0"/>
        <v/>
      </c>
    </row>
    <row r="14" spans="2:8" ht="32.25" customHeight="1">
      <c r="B14" s="343"/>
      <c r="C14" s="8" t="str">
        <f>IF('見積書（太陽光）'!C14=0, "", '見積書（太陽光）'!C14)</f>
        <v/>
      </c>
      <c r="D14" s="200" t="str">
        <f>IF('見積書（太陽光）'!G14=0, "", '見積書（太陽光）'!G14)</f>
        <v/>
      </c>
      <c r="E14" s="12" t="str">
        <f t="shared" si="0"/>
        <v/>
      </c>
    </row>
    <row r="15" spans="2:8" ht="32.25" customHeight="1">
      <c r="B15" s="343"/>
      <c r="C15" s="8" t="str">
        <f>IF('見積書（太陽光）'!C15=0, "", '見積書（太陽光）'!C15)</f>
        <v/>
      </c>
      <c r="D15" s="200" t="str">
        <f>IF('見積書（太陽光）'!G15=0, "", '見積書（太陽光）'!G15)</f>
        <v/>
      </c>
      <c r="E15" s="12" t="str">
        <f t="shared" si="0"/>
        <v/>
      </c>
    </row>
    <row r="16" spans="2:8" ht="32.25" customHeight="1">
      <c r="B16" s="343"/>
      <c r="C16" s="8" t="str">
        <f>IF('見積書（太陽光）'!C16=0, "", '見積書（太陽光）'!C16)</f>
        <v/>
      </c>
      <c r="D16" s="200" t="str">
        <f>IF('見積書（太陽光）'!G16=0, "", '見積書（太陽光）'!G16)</f>
        <v/>
      </c>
      <c r="E16" s="12" t="str">
        <f t="shared" si="0"/>
        <v/>
      </c>
    </row>
    <row r="17" spans="2:8" ht="32.25" customHeight="1">
      <c r="B17" s="343"/>
      <c r="C17" s="8" t="str">
        <f>IF('見積書（太陽光）'!C17=0, "", '見積書（太陽光）'!C17)</f>
        <v/>
      </c>
      <c r="D17" s="200" t="str">
        <f>IF('見積書（太陽光）'!G17=0, "", '見積書（太陽光）'!G17)</f>
        <v/>
      </c>
      <c r="E17" s="12" t="str">
        <f t="shared" si="0"/>
        <v/>
      </c>
    </row>
    <row r="18" spans="2:8" ht="32.25" customHeight="1">
      <c r="B18" s="343"/>
      <c r="C18" s="8" t="str">
        <f>IF('見積書（太陽光）'!C18=0, "", '見積書（太陽光）'!C18)</f>
        <v/>
      </c>
      <c r="D18" s="200" t="str">
        <f>IF('見積書（太陽光）'!G18=0, "", '見積書（太陽光）'!G18)</f>
        <v/>
      </c>
      <c r="E18" s="12" t="str">
        <f t="shared" si="0"/>
        <v/>
      </c>
    </row>
    <row r="19" spans="2:8" ht="32.25" customHeight="1">
      <c r="B19" s="343"/>
      <c r="C19" s="8" t="str">
        <f>IF('見積書（太陽光）'!C19=0, "", '見積書（太陽光）'!C19)</f>
        <v/>
      </c>
      <c r="D19" s="200" t="str">
        <f>IF('見積書（太陽光）'!G19=0, "", '見積書（太陽光）'!G19)</f>
        <v/>
      </c>
      <c r="E19" s="12" t="str">
        <f t="shared" si="0"/>
        <v/>
      </c>
    </row>
    <row r="20" spans="2:8" ht="32.25" customHeight="1">
      <c r="B20" s="343"/>
      <c r="C20" s="8" t="str">
        <f>IF('見積書（太陽光）'!C20=0, "", '見積書（太陽光）'!C20)</f>
        <v/>
      </c>
      <c r="D20" s="200" t="str">
        <f>IF('見積書（太陽光）'!G20=0, "", '見積書（太陽光）'!G20)</f>
        <v/>
      </c>
      <c r="E20" s="12" t="str">
        <f t="shared" si="0"/>
        <v/>
      </c>
    </row>
    <row r="21" spans="2:8" ht="32.25" customHeight="1" thickBot="1">
      <c r="B21" s="343"/>
      <c r="C21" s="8" t="str">
        <f>IF('見積書（太陽光）'!C21=0, "", '見積書（太陽光）'!C21)</f>
        <v/>
      </c>
      <c r="D21" s="200" t="str">
        <f>IF('見積書（太陽光）'!G21=0, "", '見積書（太陽光）'!G21)</f>
        <v/>
      </c>
      <c r="E21" s="12" t="str">
        <f t="shared" si="0"/>
        <v/>
      </c>
    </row>
    <row r="22" spans="2:8" ht="30.75" customHeight="1" thickBot="1">
      <c r="B22" s="343"/>
      <c r="C22" s="4" t="s">
        <v>26</v>
      </c>
      <c r="D22" s="4"/>
      <c r="E22" s="15">
        <f>SUM(E4:E21)</f>
        <v>0</v>
      </c>
      <c r="H22" s="11"/>
    </row>
    <row r="23" spans="2:8" ht="30.75" customHeight="1" thickBot="1">
      <c r="B23" s="343"/>
      <c r="C23" s="203" t="s">
        <v>27</v>
      </c>
      <c r="D23" s="203"/>
      <c r="E23" s="204">
        <f>E22*0.1</f>
        <v>0</v>
      </c>
    </row>
    <row r="24" spans="2:8" ht="30.75" customHeight="1" thickBot="1">
      <c r="B24" s="343"/>
      <c r="C24" s="202" t="s">
        <v>28</v>
      </c>
      <c r="D24" s="202"/>
      <c r="E24" s="17">
        <f>E22+E23</f>
        <v>0</v>
      </c>
    </row>
    <row r="25" spans="2:8" ht="31.5" customHeight="1" thickBot="1">
      <c r="B25" s="343"/>
      <c r="C25" s="4" t="s">
        <v>263</v>
      </c>
      <c r="D25" s="4"/>
      <c r="E25" s="17">
        <f>E22</f>
        <v>0</v>
      </c>
    </row>
    <row r="26" spans="2:8" ht="31.5" customHeight="1" thickBot="1">
      <c r="B26" s="344"/>
      <c r="C26" s="4" t="s">
        <v>264</v>
      </c>
      <c r="D26" s="4"/>
      <c r="E26" s="207" t="str">
        <f>TEXT(ROUNDDOWN(E22*2/3,-3),"#,##0")</f>
        <v>0</v>
      </c>
    </row>
  </sheetData>
  <mergeCells count="2">
    <mergeCell ref="B3:C3"/>
    <mergeCell ref="B4:B26"/>
  </mergeCells>
  <phoneticPr fontId="1"/>
  <pageMargins left="0.7" right="0.7" top="0.75" bottom="0.75" header="0.3" footer="0.3"/>
  <pageSetup paperSize="9" scale="75" orientation="portrait" r:id="rId1"/>
  <colBreaks count="1" manualBreakCount="1">
    <brk id="5"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E0C26-FB96-4EF2-8572-A07C1299FF92}">
  <sheetPr codeName="Sheet23">
    <tabColor rgb="FFFFC000"/>
  </sheetPr>
  <dimension ref="B1:H26"/>
  <sheetViews>
    <sheetView view="pageBreakPreview" zoomScale="85" zoomScaleNormal="100" zoomScaleSheetLayoutView="85" workbookViewId="0">
      <selection activeCell="D10" sqref="D10"/>
    </sheetView>
  </sheetViews>
  <sheetFormatPr defaultRowHeight="18.75"/>
  <cols>
    <col min="1" max="2" width="3" customWidth="1"/>
    <col min="3" max="3" width="36.125" customWidth="1"/>
    <col min="4" max="5" width="31.875" customWidth="1"/>
  </cols>
  <sheetData>
    <row r="1" spans="2:8" ht="19.5" thickBot="1">
      <c r="C1" s="194" t="s">
        <v>258</v>
      </c>
      <c r="D1" s="194"/>
      <c r="E1" s="195"/>
    </row>
    <row r="2" spans="2:8" ht="19.5" thickBot="1">
      <c r="B2" s="13" t="s">
        <v>21</v>
      </c>
      <c r="C2" s="196"/>
      <c r="D2" s="197"/>
      <c r="E2" s="5" t="s">
        <v>25</v>
      </c>
    </row>
    <row r="3" spans="2:8" ht="33" customHeight="1">
      <c r="B3" s="557" t="s">
        <v>255</v>
      </c>
      <c r="C3" s="558"/>
      <c r="D3" s="198" t="s">
        <v>252</v>
      </c>
      <c r="E3" s="199" t="s">
        <v>253</v>
      </c>
    </row>
    <row r="4" spans="2:8" ht="32.25" customHeight="1">
      <c r="B4" s="343"/>
      <c r="C4" s="8" t="str">
        <f>IF('見積書（蓄電池）'!C4=0, "",'見積書（蓄電池）'!C4)</f>
        <v/>
      </c>
      <c r="D4" s="8" t="str">
        <f>IF('見積書（蓄電池）'!G4=0, "",'見積書（蓄電池）'!G4)</f>
        <v/>
      </c>
      <c r="E4" s="12" t="str">
        <f>D4</f>
        <v/>
      </c>
      <c r="H4" s="11"/>
    </row>
    <row r="5" spans="2:8" ht="32.25" customHeight="1">
      <c r="B5" s="343"/>
      <c r="C5" s="8" t="str">
        <f>IF('見積書（蓄電池）'!C5=0, "",'見積書（蓄電池）'!C5)</f>
        <v/>
      </c>
      <c r="D5" s="8" t="str">
        <f>IF('見積書（蓄電池）'!G5=0, "",'見積書（蓄電池）'!G5)</f>
        <v/>
      </c>
      <c r="E5" s="12" t="str">
        <f t="shared" ref="E5:E21" si="0">D5</f>
        <v/>
      </c>
    </row>
    <row r="6" spans="2:8" ht="32.25" customHeight="1">
      <c r="B6" s="343"/>
      <c r="C6" s="8" t="str">
        <f>IF('見積書（蓄電池）'!C6=0, "",'見積書（蓄電池）'!C6)</f>
        <v/>
      </c>
      <c r="D6" s="8" t="str">
        <f>IF('見積書（蓄電池）'!G6=0, "",'見積書（蓄電池）'!G6)</f>
        <v/>
      </c>
      <c r="E6" s="12" t="str">
        <f t="shared" si="0"/>
        <v/>
      </c>
    </row>
    <row r="7" spans="2:8" ht="32.25" customHeight="1">
      <c r="B7" s="343"/>
      <c r="C7" s="8" t="str">
        <f>IF('見積書（蓄電池）'!C7=0, "",'見積書（蓄電池）'!C7)</f>
        <v/>
      </c>
      <c r="D7" s="8" t="str">
        <f>IF('見積書（蓄電池）'!G7=0, "",'見積書（蓄電池）'!G7)</f>
        <v/>
      </c>
      <c r="E7" s="12" t="str">
        <f t="shared" si="0"/>
        <v/>
      </c>
    </row>
    <row r="8" spans="2:8" ht="32.25" customHeight="1">
      <c r="B8" s="343"/>
      <c r="C8" s="8" t="str">
        <f>IF('見積書（蓄電池）'!C8=0, "",'見積書（蓄電池）'!C8)</f>
        <v/>
      </c>
      <c r="D8" s="8" t="str">
        <f>IF('見積書（蓄電池）'!G8=0, "",'見積書（蓄電池）'!G8)</f>
        <v/>
      </c>
      <c r="E8" s="12" t="str">
        <f t="shared" si="0"/>
        <v/>
      </c>
    </row>
    <row r="9" spans="2:8" ht="32.25" customHeight="1">
      <c r="B9" s="343"/>
      <c r="C9" s="8" t="str">
        <f>IF('見積書（蓄電池）'!C9=0, "",'見積書（蓄電池）'!C9)</f>
        <v/>
      </c>
      <c r="D9" s="8" t="str">
        <f>IF('見積書（蓄電池）'!G9=0, "",'見積書（蓄電池）'!G9)</f>
        <v/>
      </c>
      <c r="E9" s="12" t="str">
        <f t="shared" si="0"/>
        <v/>
      </c>
    </row>
    <row r="10" spans="2:8" ht="32.25" customHeight="1">
      <c r="B10" s="343"/>
      <c r="C10" s="8" t="str">
        <f>IF('見積書（蓄電池）'!C10=0, "",'見積書（蓄電池）'!C10)</f>
        <v/>
      </c>
      <c r="D10" s="8" t="str">
        <f>IF('見積書（蓄電池）'!G10=0, "",'見積書（蓄電池）'!G10)</f>
        <v/>
      </c>
      <c r="E10" s="12" t="str">
        <f t="shared" si="0"/>
        <v/>
      </c>
    </row>
    <row r="11" spans="2:8" ht="32.25" customHeight="1">
      <c r="B11" s="343"/>
      <c r="C11" s="8" t="str">
        <f>IF('見積書（蓄電池）'!C11=0, "",'見積書（蓄電池）'!C11)</f>
        <v/>
      </c>
      <c r="D11" s="8" t="str">
        <f>IF('見積書（蓄電池）'!G11=0, "",'見積書（蓄電池）'!G11)</f>
        <v/>
      </c>
      <c r="E11" s="12" t="str">
        <f t="shared" si="0"/>
        <v/>
      </c>
    </row>
    <row r="12" spans="2:8" ht="32.25" customHeight="1">
      <c r="B12" s="343"/>
      <c r="C12" s="8" t="str">
        <f>IF('見積書（蓄電池）'!C12=0, "",'見積書（蓄電池）'!C12)</f>
        <v/>
      </c>
      <c r="D12" s="8" t="str">
        <f>IF('見積書（蓄電池）'!G12=0, "",'見積書（蓄電池）'!G12)</f>
        <v/>
      </c>
      <c r="E12" s="12" t="str">
        <f t="shared" si="0"/>
        <v/>
      </c>
    </row>
    <row r="13" spans="2:8" ht="32.25" customHeight="1">
      <c r="B13" s="343"/>
      <c r="C13" s="8" t="str">
        <f>IF('見積書（蓄電池）'!C13=0, "",'見積書（蓄電池）'!C13)</f>
        <v/>
      </c>
      <c r="D13" s="8" t="str">
        <f>IF('見積書（蓄電池）'!G13=0, "",'見積書（蓄電池）'!G13)</f>
        <v/>
      </c>
      <c r="E13" s="12" t="str">
        <f t="shared" si="0"/>
        <v/>
      </c>
    </row>
    <row r="14" spans="2:8" ht="32.25" customHeight="1">
      <c r="B14" s="343"/>
      <c r="C14" s="8" t="str">
        <f>IF('見積書（蓄電池）'!C14=0, "",'見積書（蓄電池）'!C14)</f>
        <v/>
      </c>
      <c r="D14" s="8" t="str">
        <f>IF('見積書（蓄電池）'!G14=0, "",'見積書（蓄電池）'!G14)</f>
        <v/>
      </c>
      <c r="E14" s="12" t="str">
        <f t="shared" si="0"/>
        <v/>
      </c>
    </row>
    <row r="15" spans="2:8" ht="32.25" customHeight="1">
      <c r="B15" s="343"/>
      <c r="C15" s="8" t="str">
        <f>IF('見積書（蓄電池）'!C15=0, "",'見積書（蓄電池）'!C15)</f>
        <v/>
      </c>
      <c r="D15" s="8" t="str">
        <f>IF('見積書（蓄電池）'!G15=0, "",'見積書（蓄電池）'!G15)</f>
        <v/>
      </c>
      <c r="E15" s="12" t="str">
        <f t="shared" si="0"/>
        <v/>
      </c>
    </row>
    <row r="16" spans="2:8" ht="32.25" customHeight="1">
      <c r="B16" s="343"/>
      <c r="C16" s="8" t="str">
        <f>IF('見積書（蓄電池）'!C16=0, "",'見積書（蓄電池）'!C16)</f>
        <v/>
      </c>
      <c r="D16" s="8" t="str">
        <f>IF('見積書（蓄電池）'!G16=0, "",'見積書（蓄電池）'!G16)</f>
        <v/>
      </c>
      <c r="E16" s="12" t="str">
        <f t="shared" si="0"/>
        <v/>
      </c>
    </row>
    <row r="17" spans="2:8" ht="32.25" customHeight="1">
      <c r="B17" s="343"/>
      <c r="C17" s="8" t="str">
        <f>IF('見積書（蓄電池）'!C17=0, "",'見積書（蓄電池）'!C17)</f>
        <v/>
      </c>
      <c r="D17" s="8" t="str">
        <f>IF('見積書（蓄電池）'!G17=0, "",'見積書（蓄電池）'!G17)</f>
        <v/>
      </c>
      <c r="E17" s="12" t="str">
        <f t="shared" si="0"/>
        <v/>
      </c>
    </row>
    <row r="18" spans="2:8" ht="32.25" customHeight="1">
      <c r="B18" s="343"/>
      <c r="C18" s="8" t="str">
        <f>IF('見積書（蓄電池）'!C18=0, "",'見積書（蓄電池）'!C18)</f>
        <v/>
      </c>
      <c r="D18" s="8" t="str">
        <f>IF('見積書（蓄電池）'!G18=0, "",'見積書（蓄電池）'!G18)</f>
        <v/>
      </c>
      <c r="E18" s="12" t="str">
        <f t="shared" si="0"/>
        <v/>
      </c>
    </row>
    <row r="19" spans="2:8" ht="32.25" customHeight="1">
      <c r="B19" s="343"/>
      <c r="C19" s="8" t="str">
        <f>IF('見積書（蓄電池）'!C19=0, "",'見積書（蓄電池）'!C19)</f>
        <v/>
      </c>
      <c r="D19" s="8" t="str">
        <f>IF('見積書（蓄電池）'!G19=0, "",'見積書（蓄電池）'!G19)</f>
        <v/>
      </c>
      <c r="E19" s="12" t="str">
        <f t="shared" si="0"/>
        <v/>
      </c>
    </row>
    <row r="20" spans="2:8" ht="32.25" customHeight="1">
      <c r="B20" s="343"/>
      <c r="C20" s="8" t="str">
        <f>IF('見積書（蓄電池）'!C20=0, "",'見積書（蓄電池）'!C20)</f>
        <v/>
      </c>
      <c r="D20" s="8" t="str">
        <f>IF('見積書（蓄電池）'!G20=0, "",'見積書（蓄電池）'!G20)</f>
        <v/>
      </c>
      <c r="E20" s="12" t="str">
        <f t="shared" si="0"/>
        <v/>
      </c>
    </row>
    <row r="21" spans="2:8" ht="32.25" customHeight="1" thickBot="1">
      <c r="B21" s="343"/>
      <c r="C21" s="8" t="str">
        <f>IF('見積書（蓄電池）'!C21=0, "",'見積書（蓄電池）'!C21)</f>
        <v/>
      </c>
      <c r="D21" s="8" t="str">
        <f>IF('見積書（蓄電池）'!G21=0, "",'見積書（蓄電池）'!G21)</f>
        <v/>
      </c>
      <c r="E21" s="12" t="str">
        <f t="shared" si="0"/>
        <v/>
      </c>
    </row>
    <row r="22" spans="2:8" ht="30.75" customHeight="1" thickBot="1">
      <c r="B22" s="343"/>
      <c r="C22" s="4" t="s">
        <v>26</v>
      </c>
      <c r="D22" s="4"/>
      <c r="E22" s="15">
        <f>SUM(E4:E21)</f>
        <v>0</v>
      </c>
      <c r="H22" s="11"/>
    </row>
    <row r="23" spans="2:8" ht="30.75" customHeight="1" thickBot="1">
      <c r="B23" s="343"/>
      <c r="C23" s="203" t="s">
        <v>27</v>
      </c>
      <c r="D23" s="203"/>
      <c r="E23" s="204">
        <f>E22*0.1</f>
        <v>0</v>
      </c>
    </row>
    <row r="24" spans="2:8" ht="30.75" customHeight="1" thickBot="1">
      <c r="B24" s="343"/>
      <c r="C24" s="202" t="s">
        <v>28</v>
      </c>
      <c r="D24" s="202"/>
      <c r="E24" s="17">
        <f>E22+E23</f>
        <v>0</v>
      </c>
    </row>
    <row r="25" spans="2:8" ht="31.5" customHeight="1" thickBot="1">
      <c r="B25" s="343"/>
      <c r="C25" s="4" t="s">
        <v>263</v>
      </c>
      <c r="D25" s="4"/>
      <c r="E25" s="17">
        <f>E22</f>
        <v>0</v>
      </c>
    </row>
    <row r="26" spans="2:8" ht="31.5" customHeight="1" thickBot="1">
      <c r="B26" s="344"/>
      <c r="C26" s="4" t="s">
        <v>264</v>
      </c>
      <c r="D26" s="4"/>
      <c r="E26" s="207" t="str">
        <f>TEXT(ROUNDDOWN(E22*2/3,-3),"#,##0")</f>
        <v>0</v>
      </c>
    </row>
  </sheetData>
  <mergeCells count="2">
    <mergeCell ref="B3:C3"/>
    <mergeCell ref="B4:B26"/>
  </mergeCells>
  <phoneticPr fontId="1"/>
  <pageMargins left="0.7" right="0.7" top="0.75" bottom="0.75" header="0.3" footer="0.3"/>
  <pageSetup paperSize="9" scale="75" orientation="portrait" r:id="rId1"/>
  <colBreaks count="1" manualBreakCount="1">
    <brk id="5" max="1048575"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378AF4-C320-4FC6-B422-C91ECC971B04}">
  <sheetPr codeName="Sheet26">
    <tabColor rgb="FFFFC000"/>
  </sheetPr>
  <dimension ref="B1:H26"/>
  <sheetViews>
    <sheetView view="pageBreakPreview" zoomScale="85" zoomScaleNormal="100" zoomScaleSheetLayoutView="85" workbookViewId="0">
      <selection activeCell="D10" sqref="D10"/>
    </sheetView>
  </sheetViews>
  <sheetFormatPr defaultRowHeight="18.75"/>
  <cols>
    <col min="1" max="2" width="3" customWidth="1"/>
    <col min="3" max="3" width="36.125" customWidth="1"/>
    <col min="4" max="5" width="31.875" customWidth="1"/>
  </cols>
  <sheetData>
    <row r="1" spans="2:8" ht="19.5" thickBot="1">
      <c r="C1" s="194" t="s">
        <v>259</v>
      </c>
      <c r="D1" s="194"/>
      <c r="E1" s="195"/>
    </row>
    <row r="2" spans="2:8" ht="19.5" thickBot="1">
      <c r="B2" s="13" t="s">
        <v>21</v>
      </c>
      <c r="C2" s="196"/>
      <c r="D2" s="197"/>
      <c r="E2" s="5" t="s">
        <v>25</v>
      </c>
    </row>
    <row r="3" spans="2:8" ht="33" customHeight="1">
      <c r="B3" s="557" t="s">
        <v>260</v>
      </c>
      <c r="C3" s="558"/>
      <c r="D3" s="198" t="s">
        <v>252</v>
      </c>
      <c r="E3" s="199" t="s">
        <v>253</v>
      </c>
    </row>
    <row r="4" spans="2:8" ht="32.25" customHeight="1">
      <c r="B4" s="343"/>
      <c r="C4" s="8" t="str">
        <f>IF('見積書（空調機器）'!C4=0, "",'見積書（空調機器）'!C4)</f>
        <v/>
      </c>
      <c r="D4" s="8" t="str">
        <f>IF('見積書（空調機器）'!G4=0, "",'見積書（空調機器）'!G4)</f>
        <v/>
      </c>
      <c r="E4" s="12" t="str">
        <f>D4</f>
        <v/>
      </c>
      <c r="H4" s="11"/>
    </row>
    <row r="5" spans="2:8" ht="32.25" customHeight="1">
      <c r="B5" s="343"/>
      <c r="C5" s="8" t="str">
        <f>IF('見積書（空調機器）'!C5=0, "",'見積書（空調機器）'!C5)</f>
        <v/>
      </c>
      <c r="D5" s="8" t="str">
        <f>IF('見積書（空調機器）'!G5=0, "",'見積書（空調機器）'!G5)</f>
        <v/>
      </c>
      <c r="E5" s="12" t="str">
        <f t="shared" ref="E5:E21" si="0">D5</f>
        <v/>
      </c>
    </row>
    <row r="6" spans="2:8" ht="32.25" customHeight="1">
      <c r="B6" s="343"/>
      <c r="C6" s="8" t="str">
        <f>IF('見積書（空調機器）'!C6=0, "",'見積書（空調機器）'!C6)</f>
        <v/>
      </c>
      <c r="D6" s="8" t="str">
        <f>IF('見積書（空調機器）'!G6=0, "",'見積書（空調機器）'!G6)</f>
        <v/>
      </c>
      <c r="E6" s="12" t="str">
        <f t="shared" si="0"/>
        <v/>
      </c>
    </row>
    <row r="7" spans="2:8" ht="32.25" customHeight="1">
      <c r="B7" s="343"/>
      <c r="C7" s="8" t="str">
        <f>IF('見積書（空調機器）'!C7=0, "",'見積書（空調機器）'!C7)</f>
        <v/>
      </c>
      <c r="D7" s="8" t="str">
        <f>IF('見積書（空調機器）'!G7=0, "",'見積書（空調機器）'!G7)</f>
        <v/>
      </c>
      <c r="E7" s="12" t="str">
        <f t="shared" si="0"/>
        <v/>
      </c>
    </row>
    <row r="8" spans="2:8" ht="32.25" customHeight="1">
      <c r="B8" s="343"/>
      <c r="C8" s="8" t="str">
        <f>IF('見積書（空調機器）'!C8=0, "",'見積書（空調機器）'!C8)</f>
        <v/>
      </c>
      <c r="D8" s="8" t="str">
        <f>IF('見積書（空調機器）'!G8=0, "",'見積書（空調機器）'!G8)</f>
        <v/>
      </c>
      <c r="E8" s="12" t="str">
        <f t="shared" si="0"/>
        <v/>
      </c>
    </row>
    <row r="9" spans="2:8" ht="32.25" customHeight="1">
      <c r="B9" s="343"/>
      <c r="C9" s="8" t="str">
        <f>IF('見積書（空調機器）'!C9=0, "",'見積書（空調機器）'!C9)</f>
        <v/>
      </c>
      <c r="D9" s="8" t="str">
        <f>IF('見積書（空調機器）'!G9=0, "",'見積書（空調機器）'!G9)</f>
        <v/>
      </c>
      <c r="E9" s="12" t="str">
        <f t="shared" si="0"/>
        <v/>
      </c>
    </row>
    <row r="10" spans="2:8" ht="32.25" customHeight="1">
      <c r="B10" s="343"/>
      <c r="C10" s="8" t="str">
        <f>IF('見積書（空調機器）'!C10=0, "",'見積書（空調機器）'!C10)</f>
        <v/>
      </c>
      <c r="D10" s="8" t="str">
        <f>IF('見積書（空調機器）'!G10=0, "",'見積書（空調機器）'!G10)</f>
        <v/>
      </c>
      <c r="E10" s="12" t="str">
        <f t="shared" si="0"/>
        <v/>
      </c>
    </row>
    <row r="11" spans="2:8" ht="32.25" customHeight="1">
      <c r="B11" s="343"/>
      <c r="C11" s="8" t="str">
        <f>IF('見積書（空調機器）'!C11=0, "",'見積書（空調機器）'!C11)</f>
        <v/>
      </c>
      <c r="D11" s="8" t="str">
        <f>IF('見積書（空調機器）'!G11=0, "",'見積書（空調機器）'!G11)</f>
        <v/>
      </c>
      <c r="E11" s="12" t="str">
        <f t="shared" si="0"/>
        <v/>
      </c>
    </row>
    <row r="12" spans="2:8" ht="32.25" customHeight="1">
      <c r="B12" s="343"/>
      <c r="C12" s="8" t="str">
        <f>IF('見積書（空調機器）'!C12=0, "",'見積書（空調機器）'!C12)</f>
        <v/>
      </c>
      <c r="D12" s="8" t="str">
        <f>IF('見積書（空調機器）'!G12=0, "",'見積書（空調機器）'!G12)</f>
        <v/>
      </c>
      <c r="E12" s="12" t="str">
        <f t="shared" si="0"/>
        <v/>
      </c>
    </row>
    <row r="13" spans="2:8" ht="32.25" customHeight="1">
      <c r="B13" s="343"/>
      <c r="C13" s="8" t="str">
        <f>IF('見積書（空調機器）'!C13=0, "",'見積書（空調機器）'!C13)</f>
        <v/>
      </c>
      <c r="D13" s="8" t="str">
        <f>IF('見積書（空調機器）'!G13=0, "",'見積書（空調機器）'!G13)</f>
        <v/>
      </c>
      <c r="E13" s="12" t="str">
        <f t="shared" si="0"/>
        <v/>
      </c>
    </row>
    <row r="14" spans="2:8" ht="32.25" customHeight="1">
      <c r="B14" s="343"/>
      <c r="C14" s="8" t="str">
        <f>IF('見積書（空調機器）'!C14=0, "",'見積書（空調機器）'!C14)</f>
        <v/>
      </c>
      <c r="D14" s="8" t="str">
        <f>IF('見積書（空調機器）'!G14=0, "",'見積書（空調機器）'!G14)</f>
        <v/>
      </c>
      <c r="E14" s="12" t="str">
        <f t="shared" si="0"/>
        <v/>
      </c>
    </row>
    <row r="15" spans="2:8" ht="32.25" customHeight="1">
      <c r="B15" s="343"/>
      <c r="C15" s="8" t="str">
        <f>IF('見積書（空調機器）'!C15=0, "",'見積書（空調機器）'!C15)</f>
        <v/>
      </c>
      <c r="D15" s="8" t="str">
        <f>IF('見積書（空調機器）'!G15=0, "",'見積書（空調機器）'!G15)</f>
        <v/>
      </c>
      <c r="E15" s="12" t="str">
        <f t="shared" si="0"/>
        <v/>
      </c>
    </row>
    <row r="16" spans="2:8" ht="32.25" customHeight="1">
      <c r="B16" s="343"/>
      <c r="C16" s="8" t="str">
        <f>IF('見積書（空調機器）'!C16=0, "",'見積書（空調機器）'!C16)</f>
        <v/>
      </c>
      <c r="D16" s="8" t="str">
        <f>IF('見積書（空調機器）'!G16=0, "",'見積書（空調機器）'!G16)</f>
        <v/>
      </c>
      <c r="E16" s="12" t="str">
        <f t="shared" si="0"/>
        <v/>
      </c>
    </row>
    <row r="17" spans="2:8" ht="32.25" customHeight="1">
      <c r="B17" s="343"/>
      <c r="C17" s="8" t="str">
        <f>IF('見積書（空調機器）'!C17=0, "",'見積書（空調機器）'!C17)</f>
        <v/>
      </c>
      <c r="D17" s="8" t="str">
        <f>IF('見積書（空調機器）'!G17=0, "",'見積書（空調機器）'!G17)</f>
        <v/>
      </c>
      <c r="E17" s="12" t="str">
        <f t="shared" si="0"/>
        <v/>
      </c>
    </row>
    <row r="18" spans="2:8" ht="32.25" customHeight="1">
      <c r="B18" s="343"/>
      <c r="C18" s="8" t="str">
        <f>IF('見積書（空調機器）'!C18=0, "",'見積書（空調機器）'!C18)</f>
        <v/>
      </c>
      <c r="D18" s="8" t="str">
        <f>IF('見積書（空調機器）'!G18=0, "",'見積書（空調機器）'!G18)</f>
        <v/>
      </c>
      <c r="E18" s="12" t="str">
        <f t="shared" si="0"/>
        <v/>
      </c>
    </row>
    <row r="19" spans="2:8" ht="32.25" customHeight="1">
      <c r="B19" s="343"/>
      <c r="C19" s="8" t="str">
        <f>IF('見積書（空調機器）'!C19=0, "",'見積書（空調機器）'!C19)</f>
        <v/>
      </c>
      <c r="D19" s="8" t="str">
        <f>IF('見積書（空調機器）'!G19=0, "",'見積書（空調機器）'!G19)</f>
        <v/>
      </c>
      <c r="E19" s="12" t="str">
        <f t="shared" si="0"/>
        <v/>
      </c>
    </row>
    <row r="20" spans="2:8" ht="32.25" customHeight="1">
      <c r="B20" s="343"/>
      <c r="C20" s="8" t="str">
        <f>IF('見積書（空調機器）'!C20=0, "",'見積書（空調機器）'!C20)</f>
        <v/>
      </c>
      <c r="D20" s="8" t="str">
        <f>IF('見積書（空調機器）'!G20=0, "",'見積書（空調機器）'!G20)</f>
        <v/>
      </c>
      <c r="E20" s="12" t="str">
        <f t="shared" si="0"/>
        <v/>
      </c>
    </row>
    <row r="21" spans="2:8" ht="32.25" customHeight="1" thickBot="1">
      <c r="B21" s="343"/>
      <c r="C21" s="8" t="str">
        <f>IF('見積書（空調機器）'!C21=0, "",'見積書（空調機器）'!C21)</f>
        <v/>
      </c>
      <c r="D21" s="8" t="str">
        <f>IF('見積書（空調機器）'!G21=0, "",'見積書（空調機器）'!G21)</f>
        <v/>
      </c>
      <c r="E21" s="12" t="str">
        <f t="shared" si="0"/>
        <v/>
      </c>
    </row>
    <row r="22" spans="2:8" ht="30.75" customHeight="1" thickBot="1">
      <c r="B22" s="343"/>
      <c r="C22" s="4" t="s">
        <v>26</v>
      </c>
      <c r="D22" s="4"/>
      <c r="E22" s="15">
        <f>SUM(E4:E21)</f>
        <v>0</v>
      </c>
      <c r="H22" s="11"/>
    </row>
    <row r="23" spans="2:8" ht="30.75" customHeight="1" thickBot="1">
      <c r="B23" s="343"/>
      <c r="C23" s="203" t="s">
        <v>27</v>
      </c>
      <c r="D23" s="203"/>
      <c r="E23" s="204">
        <f>E22*0.1</f>
        <v>0</v>
      </c>
    </row>
    <row r="24" spans="2:8" ht="30.75" customHeight="1" thickBot="1">
      <c r="B24" s="343"/>
      <c r="C24" s="202" t="s">
        <v>28</v>
      </c>
      <c r="D24" s="202"/>
      <c r="E24" s="17">
        <f>E22+E23</f>
        <v>0</v>
      </c>
    </row>
    <row r="25" spans="2:8" ht="31.5" customHeight="1" thickBot="1">
      <c r="B25" s="343"/>
      <c r="C25" s="4" t="s">
        <v>263</v>
      </c>
      <c r="D25" s="4"/>
      <c r="E25" s="17">
        <f>E22</f>
        <v>0</v>
      </c>
    </row>
    <row r="26" spans="2:8" ht="31.5" customHeight="1" thickBot="1">
      <c r="B26" s="344"/>
      <c r="C26" s="4" t="s">
        <v>264</v>
      </c>
      <c r="D26" s="4"/>
      <c r="E26" s="207" t="str">
        <f>TEXT(ROUNDDOWN(E22*2/3,-3),"#,##0")</f>
        <v>0</v>
      </c>
    </row>
  </sheetData>
  <mergeCells count="2">
    <mergeCell ref="B3:C3"/>
    <mergeCell ref="B4:B26"/>
  </mergeCells>
  <phoneticPr fontId="1"/>
  <pageMargins left="0.7" right="0.7" top="0.75" bottom="0.75" header="0.3" footer="0.3"/>
  <pageSetup paperSize="9" scale="75" orientation="portrait" r:id="rId1"/>
  <colBreaks count="1" manualBreakCount="1">
    <brk id="5" max="1048575" man="1"/>
  </colBreak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C46C98-D9B3-48C0-8910-99800CB2D915}">
  <sheetPr codeName="Sheet28">
    <tabColor rgb="FFFFFF00"/>
  </sheetPr>
  <dimension ref="B1:X23"/>
  <sheetViews>
    <sheetView workbookViewId="0">
      <selection activeCell="O6" sqref="O6"/>
    </sheetView>
  </sheetViews>
  <sheetFormatPr defaultColWidth="8.875" defaultRowHeight="16.149999999999999" customHeight="1"/>
  <cols>
    <col min="1" max="1" width="2.5" style="28" customWidth="1"/>
    <col min="2" max="2" width="4.25" style="30" customWidth="1"/>
    <col min="3" max="3" width="18.375" style="28" bestFit="1" customWidth="1"/>
    <col min="4" max="4" width="15.75" style="29" customWidth="1"/>
    <col min="5" max="5" width="4.875" style="28" bestFit="1" customWidth="1"/>
    <col min="6" max="17" width="7.625" style="28" customWidth="1"/>
    <col min="18" max="16384" width="8.875" style="28"/>
  </cols>
  <sheetData>
    <row r="1" spans="2:24" ht="16.5">
      <c r="B1" s="27" t="s">
        <v>90</v>
      </c>
    </row>
    <row r="2" spans="2:24" ht="14.25">
      <c r="C2" s="31"/>
      <c r="E2" s="32" t="s">
        <v>188</v>
      </c>
      <c r="F2" s="33"/>
      <c r="G2" s="33"/>
      <c r="H2" s="33"/>
      <c r="I2" s="168" t="s">
        <v>189</v>
      </c>
      <c r="J2" s="33"/>
      <c r="K2" s="34"/>
      <c r="L2" s="34"/>
      <c r="M2" s="34" t="s">
        <v>190</v>
      </c>
      <c r="N2" s="33"/>
      <c r="O2" s="32"/>
      <c r="P2" s="33"/>
      <c r="Q2" s="32"/>
      <c r="S2" s="33"/>
      <c r="T2" s="36"/>
      <c r="U2" s="36"/>
      <c r="V2" s="36"/>
      <c r="W2" s="36"/>
      <c r="X2" s="36"/>
    </row>
    <row r="3" spans="2:24" ht="14.25">
      <c r="C3" s="31"/>
      <c r="E3" s="37"/>
      <c r="F3" s="559" t="s">
        <v>185</v>
      </c>
      <c r="G3" s="560"/>
      <c r="H3" s="33"/>
      <c r="I3" s="561" t="s">
        <v>96</v>
      </c>
      <c r="J3" s="169">
        <f>'様式第１号の11　空調機器省エネ効果計算'!C8</f>
        <v>0</v>
      </c>
      <c r="K3" s="170">
        <f>IF('様式第１号の11　空調機器省エネ効果計算'!C10&gt;0,'様式第１号の11　空調機器省エネ効果計算'!C10,1)</f>
        <v>1</v>
      </c>
      <c r="L3" s="171"/>
      <c r="M3" s="41"/>
      <c r="N3" s="43" t="s">
        <v>191</v>
      </c>
      <c r="O3" s="43" t="s">
        <v>192</v>
      </c>
      <c r="Q3" s="36"/>
      <c r="R3" s="36"/>
      <c r="S3" s="36"/>
      <c r="T3" s="36"/>
    </row>
    <row r="4" spans="2:24" ht="14.25">
      <c r="C4" s="31"/>
      <c r="E4" s="60" t="s">
        <v>110</v>
      </c>
      <c r="F4" s="63">
        <v>0.37</v>
      </c>
      <c r="G4" s="64" t="s">
        <v>112</v>
      </c>
      <c r="H4" s="33"/>
      <c r="I4" s="561"/>
      <c r="J4" s="169">
        <f>'様式第１号の11　空調機器省エネ効果計算'!C9</f>
        <v>0</v>
      </c>
      <c r="K4" s="170">
        <f>IF('様式第１号の11　空調機器省エネ効果計算'!C11&gt;0,'様式第１号の11　空調機器省エネ効果計算'!C11,1)</f>
        <v>1</v>
      </c>
      <c r="L4" s="51"/>
      <c r="M4" s="41" t="s">
        <v>105</v>
      </c>
      <c r="N4" s="172">
        <f>0*9/1000</f>
        <v>0</v>
      </c>
      <c r="O4" s="172">
        <f>0*9/1000</f>
        <v>0</v>
      </c>
      <c r="Q4" s="36"/>
      <c r="R4" s="36"/>
      <c r="S4" s="36"/>
      <c r="T4" s="36"/>
    </row>
    <row r="5" spans="2:24" ht="14.25">
      <c r="C5" s="31"/>
      <c r="E5" s="29"/>
      <c r="F5" s="29"/>
      <c r="G5" s="29"/>
      <c r="H5" s="33"/>
      <c r="I5" s="562" t="s">
        <v>104</v>
      </c>
      <c r="J5" s="169">
        <f>'様式第１号の11　空調機器省エネ効果計算'!E8</f>
        <v>0</v>
      </c>
      <c r="K5" s="170">
        <f>IF('様式第１号の11　空調機器省エネ効果計算'!E10&gt;0,'様式第１号の11　空調機器省エネ効果計算'!E10,1)</f>
        <v>1</v>
      </c>
      <c r="L5" s="59"/>
      <c r="M5" s="41" t="s">
        <v>193</v>
      </c>
      <c r="N5" s="172">
        <f>J3*9/1000</f>
        <v>0</v>
      </c>
      <c r="O5" s="172">
        <f>J5*9/1000</f>
        <v>0</v>
      </c>
      <c r="Q5" s="36"/>
      <c r="R5" s="36"/>
      <c r="S5" s="36"/>
      <c r="T5" s="36"/>
    </row>
    <row r="6" spans="2:24" ht="14.25">
      <c r="C6" s="31"/>
      <c r="H6" s="33"/>
      <c r="I6" s="562"/>
      <c r="J6" s="169">
        <f>'様式第１号の11　空調機器省エネ効果計算'!E9</f>
        <v>0</v>
      </c>
      <c r="K6" s="170">
        <f>IF('様式第１号の11　空調機器省エネ効果計算'!E11&gt;0,'様式第１号の11　空調機器省エネ効果計算'!E11,1)</f>
        <v>1</v>
      </c>
      <c r="L6" s="59"/>
      <c r="M6" s="41" t="s">
        <v>194</v>
      </c>
      <c r="N6" s="172">
        <f>J4*9/1000</f>
        <v>0</v>
      </c>
      <c r="O6" s="172">
        <f>J6*9/1000</f>
        <v>0</v>
      </c>
      <c r="Q6" s="36"/>
      <c r="R6" s="36"/>
      <c r="S6" s="36"/>
      <c r="T6" s="36"/>
    </row>
    <row r="7" spans="2:24" ht="14.25">
      <c r="C7" s="31"/>
      <c r="E7" s="29"/>
      <c r="F7" s="29"/>
      <c r="G7" s="29"/>
      <c r="H7" s="29"/>
      <c r="I7" s="29"/>
      <c r="J7" s="29"/>
      <c r="K7" s="158"/>
      <c r="L7" s="158"/>
    </row>
    <row r="8" spans="2:24" ht="14.25">
      <c r="B8" s="65" t="s">
        <v>195</v>
      </c>
      <c r="C8" s="66"/>
    </row>
    <row r="9" spans="2:24" ht="12">
      <c r="B9" s="67"/>
      <c r="C9" s="68"/>
      <c r="D9" s="69"/>
      <c r="E9" s="67" t="s">
        <v>24</v>
      </c>
      <c r="F9" s="70" t="s">
        <v>116</v>
      </c>
      <c r="G9" s="71" t="s">
        <v>117</v>
      </c>
      <c r="H9" s="71" t="s">
        <v>118</v>
      </c>
      <c r="I9" s="71" t="s">
        <v>119</v>
      </c>
      <c r="J9" s="71" t="s">
        <v>120</v>
      </c>
      <c r="K9" s="71" t="s">
        <v>121</v>
      </c>
      <c r="L9" s="71" t="s">
        <v>122</v>
      </c>
      <c r="M9" s="71" t="s">
        <v>123</v>
      </c>
      <c r="N9" s="71" t="s">
        <v>124</v>
      </c>
      <c r="O9" s="71" t="s">
        <v>125</v>
      </c>
      <c r="P9" s="71" t="s">
        <v>126</v>
      </c>
      <c r="Q9" s="72" t="s">
        <v>127</v>
      </c>
      <c r="R9" s="73" t="s">
        <v>28</v>
      </c>
    </row>
    <row r="10" spans="2:24" ht="12">
      <c r="B10" s="67" t="s">
        <v>128</v>
      </c>
      <c r="C10" s="74" t="s">
        <v>129</v>
      </c>
      <c r="D10" s="75"/>
      <c r="E10" s="76" t="s">
        <v>130</v>
      </c>
      <c r="F10" s="77">
        <v>30</v>
      </c>
      <c r="G10" s="78">
        <v>31</v>
      </c>
      <c r="H10" s="78">
        <v>30</v>
      </c>
      <c r="I10" s="78">
        <v>31</v>
      </c>
      <c r="J10" s="78">
        <v>31</v>
      </c>
      <c r="K10" s="78">
        <v>30</v>
      </c>
      <c r="L10" s="78">
        <v>31</v>
      </c>
      <c r="M10" s="78">
        <v>30</v>
      </c>
      <c r="N10" s="78">
        <v>31</v>
      </c>
      <c r="O10" s="78">
        <v>31</v>
      </c>
      <c r="P10" s="78">
        <v>28</v>
      </c>
      <c r="Q10" s="79">
        <v>31</v>
      </c>
      <c r="R10" s="80">
        <f>SUM(F10:Q10)</f>
        <v>365</v>
      </c>
    </row>
    <row r="11" spans="2:24" ht="12">
      <c r="B11" s="67" t="s">
        <v>131</v>
      </c>
      <c r="C11" s="81" t="s">
        <v>196</v>
      </c>
      <c r="D11" s="75" t="s">
        <v>197</v>
      </c>
      <c r="E11" s="67" t="s">
        <v>88</v>
      </c>
      <c r="F11" s="82">
        <f>$N$4*F10/K3</f>
        <v>0</v>
      </c>
      <c r="G11" s="83">
        <f>$N$4*G10/K3</f>
        <v>0</v>
      </c>
      <c r="H11" s="83">
        <f>$N$5*H10/K3</f>
        <v>0</v>
      </c>
      <c r="I11" s="83">
        <f>$N$5*I10/K3</f>
        <v>0</v>
      </c>
      <c r="J11" s="83">
        <f>$N$5*J10/K3</f>
        <v>0</v>
      </c>
      <c r="K11" s="83">
        <f>$N$5*K10/K3</f>
        <v>0</v>
      </c>
      <c r="L11" s="83">
        <f>$N$4*L10/K4</f>
        <v>0</v>
      </c>
      <c r="M11" s="83">
        <f>$N$4*M10/K4</f>
        <v>0</v>
      </c>
      <c r="N11" s="83">
        <f>$N$6*N10/K4</f>
        <v>0</v>
      </c>
      <c r="O11" s="83">
        <f>$N$6*O10/K4</f>
        <v>0</v>
      </c>
      <c r="P11" s="83">
        <f>$N$6*P10/K4</f>
        <v>0</v>
      </c>
      <c r="Q11" s="84">
        <f>$N$4*Q10/K4</f>
        <v>0</v>
      </c>
      <c r="R11" s="85">
        <f>SUM(F11:Q11)</f>
        <v>0</v>
      </c>
    </row>
    <row r="12" spans="2:24" ht="12">
      <c r="B12" s="67" t="s">
        <v>136</v>
      </c>
      <c r="C12" s="81" t="s">
        <v>196</v>
      </c>
      <c r="D12" s="75" t="s">
        <v>198</v>
      </c>
      <c r="E12" s="67" t="s">
        <v>88</v>
      </c>
      <c r="F12" s="82">
        <f>$N$4*F11/K5</f>
        <v>0</v>
      </c>
      <c r="G12" s="83">
        <f>$N$4*G11/K5</f>
        <v>0</v>
      </c>
      <c r="H12" s="83">
        <f>$O$5*H10/K5</f>
        <v>0</v>
      </c>
      <c r="I12" s="83">
        <f>$O$5*I10/K5</f>
        <v>0</v>
      </c>
      <c r="J12" s="83">
        <f>$O$5*J10/K5</f>
        <v>0</v>
      </c>
      <c r="K12" s="83">
        <f>$O$5*K10/K5</f>
        <v>0</v>
      </c>
      <c r="L12" s="83">
        <f>$O$4*L10/K6</f>
        <v>0</v>
      </c>
      <c r="M12" s="83">
        <f>$O$4*M10/K6</f>
        <v>0</v>
      </c>
      <c r="N12" s="83">
        <f>$O$6*N10/K6</f>
        <v>0</v>
      </c>
      <c r="O12" s="83">
        <f>$O$6*O10/K6</f>
        <v>0</v>
      </c>
      <c r="P12" s="83">
        <f>$O$6*P10/K6</f>
        <v>0</v>
      </c>
      <c r="Q12" s="84">
        <f>$N$4*Q11/K6</f>
        <v>0</v>
      </c>
      <c r="R12" s="85">
        <f>SUM(F12:Q12)</f>
        <v>0</v>
      </c>
    </row>
    <row r="13" spans="2:24" ht="12">
      <c r="B13" s="86"/>
      <c r="C13" s="87"/>
      <c r="D13" s="88"/>
      <c r="E13" s="86"/>
      <c r="F13" s="89"/>
      <c r="G13" s="89"/>
      <c r="H13" s="89"/>
      <c r="I13" s="89"/>
      <c r="J13" s="89"/>
      <c r="K13" s="89"/>
      <c r="L13" s="89"/>
      <c r="M13" s="89"/>
      <c r="N13" s="89"/>
      <c r="O13" s="89"/>
      <c r="P13" s="89"/>
      <c r="Q13" s="89"/>
      <c r="R13" s="90"/>
    </row>
    <row r="14" spans="2:24" ht="12">
      <c r="B14" s="29" t="s">
        <v>135</v>
      </c>
      <c r="C14" s="91"/>
      <c r="D14" s="33"/>
      <c r="E14" s="30"/>
      <c r="F14" s="89"/>
      <c r="G14" s="89"/>
      <c r="H14" s="89"/>
      <c r="I14" s="89"/>
      <c r="J14" s="89"/>
      <c r="K14" s="89"/>
      <c r="L14" s="89"/>
      <c r="M14" s="89"/>
      <c r="N14" s="89"/>
      <c r="O14" s="89"/>
      <c r="P14" s="89"/>
      <c r="Q14" s="89"/>
      <c r="R14" s="90"/>
    </row>
    <row r="15" spans="2:24" ht="12">
      <c r="B15" s="67"/>
      <c r="C15" s="74"/>
      <c r="D15" s="93"/>
      <c r="E15" s="38" t="s">
        <v>24</v>
      </c>
      <c r="F15" s="94" t="s">
        <v>116</v>
      </c>
      <c r="G15" s="71" t="s">
        <v>117</v>
      </c>
      <c r="H15" s="71" t="s">
        <v>118</v>
      </c>
      <c r="I15" s="71" t="s">
        <v>119</v>
      </c>
      <c r="J15" s="71" t="s">
        <v>120</v>
      </c>
      <c r="K15" s="71" t="s">
        <v>121</v>
      </c>
      <c r="L15" s="71" t="s">
        <v>122</v>
      </c>
      <c r="M15" s="71" t="s">
        <v>123</v>
      </c>
      <c r="N15" s="71" t="s">
        <v>124</v>
      </c>
      <c r="O15" s="71" t="s">
        <v>125</v>
      </c>
      <c r="P15" s="71" t="s">
        <v>126</v>
      </c>
      <c r="Q15" s="95" t="s">
        <v>127</v>
      </c>
      <c r="R15" s="73" t="s">
        <v>28</v>
      </c>
    </row>
    <row r="16" spans="2:24" ht="12">
      <c r="B16" s="119" t="s">
        <v>139</v>
      </c>
      <c r="C16" s="173" t="s">
        <v>140</v>
      </c>
      <c r="D16" s="104" t="s">
        <v>199</v>
      </c>
      <c r="E16" s="105" t="s">
        <v>142</v>
      </c>
      <c r="F16" s="106">
        <f>F11*$F$4</f>
        <v>0</v>
      </c>
      <c r="G16" s="106">
        <f t="shared" ref="G16:Q16" si="0">G11*$F$4</f>
        <v>0</v>
      </c>
      <c r="H16" s="106">
        <f t="shared" si="0"/>
        <v>0</v>
      </c>
      <c r="I16" s="106">
        <f t="shared" si="0"/>
        <v>0</v>
      </c>
      <c r="J16" s="106">
        <f t="shared" si="0"/>
        <v>0</v>
      </c>
      <c r="K16" s="106">
        <f t="shared" si="0"/>
        <v>0</v>
      </c>
      <c r="L16" s="106">
        <f t="shared" si="0"/>
        <v>0</v>
      </c>
      <c r="M16" s="106">
        <f t="shared" si="0"/>
        <v>0</v>
      </c>
      <c r="N16" s="106">
        <f t="shared" si="0"/>
        <v>0</v>
      </c>
      <c r="O16" s="106">
        <f t="shared" si="0"/>
        <v>0</v>
      </c>
      <c r="P16" s="106">
        <f t="shared" si="0"/>
        <v>0</v>
      </c>
      <c r="Q16" s="106">
        <f t="shared" si="0"/>
        <v>0</v>
      </c>
      <c r="R16" s="107">
        <f>SUM(F16:Q16)</f>
        <v>0</v>
      </c>
    </row>
    <row r="17" spans="2:18" ht="12"/>
    <row r="18" spans="2:18" ht="16.149999999999999" customHeight="1">
      <c r="B18" s="29" t="s">
        <v>143</v>
      </c>
    </row>
    <row r="19" spans="2:18" ht="12">
      <c r="B19" s="67"/>
      <c r="C19" s="81"/>
      <c r="D19" s="69"/>
      <c r="E19" s="67" t="s">
        <v>24</v>
      </c>
      <c r="F19" s="70" t="s">
        <v>116</v>
      </c>
      <c r="G19" s="71" t="s">
        <v>117</v>
      </c>
      <c r="H19" s="71" t="s">
        <v>118</v>
      </c>
      <c r="I19" s="71" t="s">
        <v>119</v>
      </c>
      <c r="J19" s="71" t="s">
        <v>120</v>
      </c>
      <c r="K19" s="71" t="s">
        <v>121</v>
      </c>
      <c r="L19" s="71" t="s">
        <v>122</v>
      </c>
      <c r="M19" s="71" t="s">
        <v>123</v>
      </c>
      <c r="N19" s="71" t="s">
        <v>124</v>
      </c>
      <c r="O19" s="71" t="s">
        <v>125</v>
      </c>
      <c r="P19" s="71" t="s">
        <v>126</v>
      </c>
      <c r="Q19" s="72" t="s">
        <v>127</v>
      </c>
      <c r="R19" s="159" t="s">
        <v>28</v>
      </c>
    </row>
    <row r="20" spans="2:18" ht="12">
      <c r="B20" s="119" t="s">
        <v>144</v>
      </c>
      <c r="C20" s="120" t="s">
        <v>149</v>
      </c>
      <c r="D20" s="121" t="s">
        <v>141</v>
      </c>
      <c r="E20" s="119" t="s">
        <v>142</v>
      </c>
      <c r="F20" s="174">
        <f>F12*$F$4</f>
        <v>0</v>
      </c>
      <c r="G20" s="175">
        <f t="shared" ref="G20:Q20" si="1">G12*$F$4</f>
        <v>0</v>
      </c>
      <c r="H20" s="175">
        <f t="shared" si="1"/>
        <v>0</v>
      </c>
      <c r="I20" s="175">
        <f t="shared" si="1"/>
        <v>0</v>
      </c>
      <c r="J20" s="175">
        <f t="shared" si="1"/>
        <v>0</v>
      </c>
      <c r="K20" s="175">
        <f t="shared" si="1"/>
        <v>0</v>
      </c>
      <c r="L20" s="175">
        <f t="shared" si="1"/>
        <v>0</v>
      </c>
      <c r="M20" s="175">
        <f t="shared" si="1"/>
        <v>0</v>
      </c>
      <c r="N20" s="175">
        <f t="shared" si="1"/>
        <v>0</v>
      </c>
      <c r="O20" s="175">
        <f t="shared" si="1"/>
        <v>0</v>
      </c>
      <c r="P20" s="175">
        <f t="shared" si="1"/>
        <v>0</v>
      </c>
      <c r="Q20" s="176">
        <f t="shared" si="1"/>
        <v>0</v>
      </c>
      <c r="R20" s="166">
        <f>SUM(F20:Q20)</f>
        <v>0</v>
      </c>
    </row>
    <row r="21" spans="2:18" ht="12"/>
    <row r="22" spans="2:18" ht="12"/>
    <row r="23" spans="2:18" ht="12"/>
  </sheetData>
  <mergeCells count="3">
    <mergeCell ref="F3:G3"/>
    <mergeCell ref="I3:I4"/>
    <mergeCell ref="I5:I6"/>
  </mergeCells>
  <phoneticPr fontId="1"/>
  <pageMargins left="0.7" right="0.7" top="0.75" bottom="0.75" header="0.3" footer="0.3"/>
  <legacyDrawing r:id="rId1"/>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88B5-9D2E-4B46-B8DE-9042783420DE}">
  <sheetPr codeName="Sheet29">
    <tabColor rgb="FFFFFF00"/>
  </sheetPr>
  <dimension ref="B1:Y23"/>
  <sheetViews>
    <sheetView workbookViewId="0">
      <selection activeCell="V32" sqref="V32"/>
    </sheetView>
  </sheetViews>
  <sheetFormatPr defaultColWidth="8.875" defaultRowHeight="16.149999999999999" customHeight="1"/>
  <cols>
    <col min="1" max="1" width="2.5" style="28" customWidth="1"/>
    <col min="2" max="2" width="4.25" style="30" customWidth="1"/>
    <col min="3" max="3" width="18.375" style="28" bestFit="1" customWidth="1"/>
    <col min="4" max="4" width="15.75" style="29" customWidth="1"/>
    <col min="5" max="5" width="4.875" style="28" bestFit="1" customWidth="1"/>
    <col min="6" max="17" width="7.625" style="28" customWidth="1"/>
    <col min="18" max="18" width="8.875" style="28"/>
    <col min="19" max="19" width="2.5" style="28" customWidth="1"/>
    <col min="20" max="16384" width="8.875" style="28"/>
  </cols>
  <sheetData>
    <row r="1" spans="2:25" ht="16.5">
      <c r="B1" s="27" t="s">
        <v>90</v>
      </c>
    </row>
    <row r="2" spans="2:25" ht="14.25">
      <c r="C2" s="31"/>
      <c r="E2" s="32" t="s">
        <v>91</v>
      </c>
      <c r="F2" s="33"/>
      <c r="G2" s="33"/>
      <c r="H2" s="33"/>
      <c r="I2" s="33"/>
      <c r="J2" s="33"/>
      <c r="K2" s="34" t="s">
        <v>92</v>
      </c>
      <c r="L2" s="35"/>
      <c r="M2" s="33"/>
      <c r="N2" s="32" t="s">
        <v>93</v>
      </c>
      <c r="O2" s="33"/>
      <c r="P2" s="32"/>
      <c r="R2" s="33"/>
      <c r="T2" s="36"/>
      <c r="U2" s="36"/>
      <c r="V2" s="36"/>
      <c r="W2" s="36"/>
      <c r="X2" s="36"/>
    </row>
    <row r="3" spans="2:25" ht="24">
      <c r="C3" s="31"/>
      <c r="E3" s="37"/>
      <c r="F3" s="563" t="s">
        <v>94</v>
      </c>
      <c r="G3" s="564"/>
      <c r="H3" s="559" t="s">
        <v>185</v>
      </c>
      <c r="I3" s="560"/>
      <c r="J3" s="33"/>
      <c r="K3" s="38" t="s">
        <v>96</v>
      </c>
      <c r="L3" s="39" t="e">
        <f>#REF!</f>
        <v>#REF!</v>
      </c>
      <c r="M3" s="40"/>
      <c r="N3" s="41"/>
      <c r="O3" s="42" t="s">
        <v>97</v>
      </c>
      <c r="P3" s="42" t="s">
        <v>98</v>
      </c>
      <c r="Q3" s="43" t="s">
        <v>99</v>
      </c>
      <c r="R3" s="44" t="s">
        <v>100</v>
      </c>
      <c r="U3" s="36"/>
      <c r="V3" s="36"/>
      <c r="W3" s="36"/>
      <c r="X3" s="36"/>
      <c r="Y3" s="36"/>
    </row>
    <row r="4" spans="2:25" ht="14.25">
      <c r="C4" s="31"/>
      <c r="E4" s="45" t="s">
        <v>101</v>
      </c>
      <c r="F4" s="46">
        <v>36.700000000000003</v>
      </c>
      <c r="G4" s="47" t="s">
        <v>102</v>
      </c>
      <c r="H4" s="48">
        <v>2.5</v>
      </c>
      <c r="I4" s="49" t="s">
        <v>103</v>
      </c>
      <c r="J4" s="33"/>
      <c r="K4" s="152" t="s">
        <v>104</v>
      </c>
      <c r="L4" s="50" t="e">
        <f>#REF!</f>
        <v>#REF!</v>
      </c>
      <c r="M4" s="153"/>
      <c r="N4" s="41" t="s">
        <v>105</v>
      </c>
      <c r="O4" s="52">
        <f>26.515+1.284</f>
        <v>27.798999999999999</v>
      </c>
      <c r="P4" s="53">
        <f>43.473+3.08</f>
        <v>46.552999999999997</v>
      </c>
      <c r="Q4" s="53">
        <f>P4*10</f>
        <v>465.53</v>
      </c>
      <c r="R4" s="53" t="e">
        <f>IF(#REF!=O3,O4,IF(#REF!=P3,P4,Q4))</f>
        <v>#REF!</v>
      </c>
      <c r="U4" s="36"/>
      <c r="V4" s="36"/>
      <c r="W4" s="36"/>
      <c r="X4" s="36"/>
      <c r="Y4" s="36"/>
    </row>
    <row r="5" spans="2:25" ht="14.25">
      <c r="C5" s="31"/>
      <c r="E5" s="54" t="s">
        <v>106</v>
      </c>
      <c r="F5" s="55">
        <f>ROUND(50.1/0.458,2)</f>
        <v>109.39</v>
      </c>
      <c r="G5" s="56" t="s">
        <v>107</v>
      </c>
      <c r="H5" s="57">
        <f>ROUND(2.99/0.458,2)</f>
        <v>6.53</v>
      </c>
      <c r="I5" s="58" t="s">
        <v>108</v>
      </c>
      <c r="J5" s="33"/>
      <c r="K5" s="154"/>
      <c r="L5" s="155"/>
      <c r="M5" s="59"/>
      <c r="N5" s="41" t="s">
        <v>109</v>
      </c>
      <c r="O5" s="52">
        <f>18.445+0.776</f>
        <v>19.221</v>
      </c>
      <c r="P5" s="53">
        <f>30.242+1.861</f>
        <v>32.103000000000002</v>
      </c>
      <c r="Q5" s="53">
        <f>P5*10</f>
        <v>321.03000000000003</v>
      </c>
      <c r="R5" s="53" t="e">
        <f>IF(#REF!=O3,O5,IF(#REF!=P3,P5,Q5))</f>
        <v>#REF!</v>
      </c>
      <c r="U5" s="36"/>
      <c r="V5" s="36"/>
      <c r="W5" s="36"/>
      <c r="X5" s="36"/>
      <c r="Y5" s="36"/>
    </row>
    <row r="6" spans="2:25" ht="14.25">
      <c r="C6" s="31"/>
      <c r="E6" s="60" t="s">
        <v>110</v>
      </c>
      <c r="F6" s="61">
        <v>3.6</v>
      </c>
      <c r="G6" s="62" t="s">
        <v>111</v>
      </c>
      <c r="H6" s="63">
        <v>0.37</v>
      </c>
      <c r="I6" s="64" t="s">
        <v>112</v>
      </c>
      <c r="J6" s="33"/>
      <c r="K6" s="156"/>
      <c r="L6" s="157"/>
      <c r="M6" s="59"/>
      <c r="N6" s="41" t="s">
        <v>114</v>
      </c>
      <c r="O6" s="52">
        <f>35.737+1.734</f>
        <v>37.471000000000004</v>
      </c>
      <c r="P6" s="53">
        <f>58.594+4.12</f>
        <v>62.713999999999999</v>
      </c>
      <c r="Q6" s="53">
        <f>P6*10</f>
        <v>627.14</v>
      </c>
      <c r="R6" s="53" t="e">
        <f>IF(#REF!=O3,O6,IF(#REF!=P3,P6,Q6))</f>
        <v>#REF!</v>
      </c>
      <c r="U6" s="36"/>
      <c r="V6" s="36"/>
      <c r="W6" s="36"/>
      <c r="X6" s="36"/>
      <c r="Y6" s="36"/>
    </row>
    <row r="7" spans="2:25" ht="14.25">
      <c r="C7" s="31"/>
      <c r="E7" s="29"/>
      <c r="F7" s="29"/>
      <c r="G7" s="29"/>
      <c r="H7" s="29"/>
      <c r="I7" s="29"/>
      <c r="J7" s="29"/>
      <c r="K7" s="158"/>
      <c r="L7" s="158"/>
    </row>
    <row r="8" spans="2:25" ht="14.25">
      <c r="B8" s="65" t="s">
        <v>115</v>
      </c>
      <c r="C8" s="66"/>
    </row>
    <row r="9" spans="2:25" ht="12">
      <c r="B9" s="67"/>
      <c r="C9" s="68"/>
      <c r="D9" s="69"/>
      <c r="E9" s="67" t="s">
        <v>24</v>
      </c>
      <c r="F9" s="70" t="s">
        <v>116</v>
      </c>
      <c r="G9" s="71" t="s">
        <v>117</v>
      </c>
      <c r="H9" s="71" t="s">
        <v>118</v>
      </c>
      <c r="I9" s="71" t="s">
        <v>119</v>
      </c>
      <c r="J9" s="71" t="s">
        <v>120</v>
      </c>
      <c r="K9" s="71" t="s">
        <v>121</v>
      </c>
      <c r="L9" s="71" t="s">
        <v>122</v>
      </c>
      <c r="M9" s="71" t="s">
        <v>123</v>
      </c>
      <c r="N9" s="71" t="s">
        <v>124</v>
      </c>
      <c r="O9" s="71" t="s">
        <v>125</v>
      </c>
      <c r="P9" s="71" t="s">
        <v>126</v>
      </c>
      <c r="Q9" s="72" t="s">
        <v>127</v>
      </c>
      <c r="R9" s="73" t="s">
        <v>28</v>
      </c>
    </row>
    <row r="10" spans="2:25" ht="12">
      <c r="B10" s="67" t="s">
        <v>128</v>
      </c>
      <c r="C10" s="74" t="s">
        <v>129</v>
      </c>
      <c r="D10" s="75"/>
      <c r="E10" s="76" t="s">
        <v>130</v>
      </c>
      <c r="F10" s="77">
        <v>30</v>
      </c>
      <c r="G10" s="78">
        <v>31</v>
      </c>
      <c r="H10" s="78">
        <v>30</v>
      </c>
      <c r="I10" s="78">
        <v>31</v>
      </c>
      <c r="J10" s="78">
        <v>31</v>
      </c>
      <c r="K10" s="78">
        <v>30</v>
      </c>
      <c r="L10" s="78">
        <v>31</v>
      </c>
      <c r="M10" s="78">
        <v>30</v>
      </c>
      <c r="N10" s="78">
        <v>31</v>
      </c>
      <c r="O10" s="78">
        <v>31</v>
      </c>
      <c r="P10" s="78">
        <v>28</v>
      </c>
      <c r="Q10" s="79">
        <v>31</v>
      </c>
      <c r="R10" s="80">
        <f>SUM(F10:Q10)</f>
        <v>365</v>
      </c>
    </row>
    <row r="11" spans="2:25" ht="12">
      <c r="B11" s="67" t="s">
        <v>131</v>
      </c>
      <c r="C11" s="81" t="s">
        <v>132</v>
      </c>
      <c r="D11" s="75" t="s">
        <v>133</v>
      </c>
      <c r="E11" s="67" t="s">
        <v>134</v>
      </c>
      <c r="F11" s="82" t="e">
        <f>$R$4*F10</f>
        <v>#REF!</v>
      </c>
      <c r="G11" s="83" t="e">
        <f>$R$4*G10</f>
        <v>#REF!</v>
      </c>
      <c r="H11" s="83" t="e">
        <f>$R$5*H10</f>
        <v>#REF!</v>
      </c>
      <c r="I11" s="83" t="e">
        <f>$R$5*I10</f>
        <v>#REF!</v>
      </c>
      <c r="J11" s="83" t="e">
        <f>$R$5*J10</f>
        <v>#REF!</v>
      </c>
      <c r="K11" s="83" t="e">
        <f>$R$5*K10</f>
        <v>#REF!</v>
      </c>
      <c r="L11" s="83" t="e">
        <f>$R$4*L10</f>
        <v>#REF!</v>
      </c>
      <c r="M11" s="83" t="e">
        <f>$R$4*M10</f>
        <v>#REF!</v>
      </c>
      <c r="N11" s="83" t="e">
        <f>$R$6*N10</f>
        <v>#REF!</v>
      </c>
      <c r="O11" s="83" t="e">
        <f>$R$6*O10</f>
        <v>#REF!</v>
      </c>
      <c r="P11" s="83" t="e">
        <f>$R$6*P10</f>
        <v>#REF!</v>
      </c>
      <c r="Q11" s="84" t="e">
        <f>$R$6*Q10</f>
        <v>#REF!</v>
      </c>
      <c r="R11" s="85" t="e">
        <f>SUM(F11:Q11)</f>
        <v>#REF!</v>
      </c>
    </row>
    <row r="12" spans="2:25" ht="12">
      <c r="B12" s="86"/>
      <c r="C12" s="87"/>
      <c r="D12" s="88"/>
      <c r="E12" s="86"/>
      <c r="F12" s="89"/>
      <c r="G12" s="89"/>
      <c r="H12" s="89"/>
      <c r="I12" s="89"/>
      <c r="J12" s="89"/>
      <c r="K12" s="89"/>
      <c r="L12" s="89"/>
      <c r="M12" s="89"/>
      <c r="N12" s="89"/>
      <c r="O12" s="89"/>
      <c r="P12" s="89"/>
      <c r="Q12" s="89"/>
      <c r="R12" s="90"/>
    </row>
    <row r="13" spans="2:25" ht="12">
      <c r="B13" s="29" t="s">
        <v>135</v>
      </c>
      <c r="C13" s="91"/>
      <c r="D13" s="33"/>
      <c r="E13" s="30"/>
      <c r="F13" s="89"/>
      <c r="G13" s="89"/>
      <c r="H13" s="89"/>
      <c r="I13" s="89"/>
      <c r="J13" s="89"/>
      <c r="K13" s="89"/>
      <c r="L13" s="89"/>
      <c r="M13" s="89"/>
      <c r="N13" s="89"/>
      <c r="O13" s="89"/>
      <c r="P13" s="89"/>
      <c r="Q13" s="89"/>
      <c r="R13" s="90"/>
    </row>
    <row r="14" spans="2:25" ht="14.25">
      <c r="B14" s="65" t="e">
        <f>#REF!</f>
        <v>#REF!</v>
      </c>
      <c r="C14" s="91"/>
    </row>
    <row r="15" spans="2:25" ht="12">
      <c r="B15" s="70"/>
      <c r="C15" s="92"/>
      <c r="D15" s="93"/>
      <c r="E15" s="38" t="s">
        <v>24</v>
      </c>
      <c r="F15" s="94" t="s">
        <v>116</v>
      </c>
      <c r="G15" s="71" t="s">
        <v>117</v>
      </c>
      <c r="H15" s="71" t="s">
        <v>118</v>
      </c>
      <c r="I15" s="71" t="s">
        <v>119</v>
      </c>
      <c r="J15" s="71" t="s">
        <v>120</v>
      </c>
      <c r="K15" s="71" t="s">
        <v>121</v>
      </c>
      <c r="L15" s="71" t="s">
        <v>122</v>
      </c>
      <c r="M15" s="71" t="s">
        <v>123</v>
      </c>
      <c r="N15" s="71" t="s">
        <v>124</v>
      </c>
      <c r="O15" s="71" t="s">
        <v>125</v>
      </c>
      <c r="P15" s="71" t="s">
        <v>126</v>
      </c>
      <c r="Q15" s="95" t="s">
        <v>127</v>
      </c>
      <c r="R15" s="73" t="s">
        <v>28</v>
      </c>
    </row>
    <row r="16" spans="2:25" ht="12">
      <c r="B16" s="96" t="s">
        <v>136</v>
      </c>
      <c r="C16" s="97" t="s">
        <v>186</v>
      </c>
      <c r="D16" s="98" t="s">
        <v>138</v>
      </c>
      <c r="E16" s="99" t="e">
        <f>IF(#REF!="油給湯器","L",IF(#REF!="ガス給湯器","㎥","kWh"))</f>
        <v>#REF!</v>
      </c>
      <c r="F16" s="100" t="e">
        <f>IF(#REF!="油給湯器",ROUND(F11/$L$3/$F$4,0),IF(#REF!="ガス給湯器",ROUND(F11/$L$3/$F$5,0),ROUND(F11/$L$3/$F$6,0)))</f>
        <v>#REF!</v>
      </c>
      <c r="G16" s="100" t="e">
        <f>IF(#REF!="油給湯器",ROUND(G11/$L$3/$F$4,0),IF(#REF!="ガス給湯器",ROUND(G11/$L$3/$F$5,0),ROUND(G11/$L$3/$F$6,0)))</f>
        <v>#REF!</v>
      </c>
      <c r="H16" s="100" t="e">
        <f>IF(#REF!="油給湯器",ROUND(H11/$L$3/$F$4,0),IF(#REF!="ガス給湯器",ROUND(H11/$L$3/$F$5,0),ROUND(H11/$L$3/$F$6,0)))</f>
        <v>#REF!</v>
      </c>
      <c r="I16" s="100" t="e">
        <f>IF(#REF!="油給湯器",ROUND(I11/$L$3/$F$4,0),IF(#REF!="ガス給湯器",ROUND(I11/$L$3/$F$5,0),ROUND(I11/$L$3/$F$6,0)))</f>
        <v>#REF!</v>
      </c>
      <c r="J16" s="100" t="e">
        <f>IF(#REF!="油給湯器",ROUND(J11/$L$3/$F$4,0),IF(#REF!="ガス給湯器",ROUND(J11/$L$3/$F$5,0),ROUND(J11/$L$3/$F$6,0)))</f>
        <v>#REF!</v>
      </c>
      <c r="K16" s="100" t="e">
        <f>IF(#REF!="油給湯器",ROUND(K11/$L$3/$F$4,0),IF(#REF!="ガス給湯器",ROUND(K11/$L$3/$F$5,0),ROUND(K11/$L$3/$F$6,0)))</f>
        <v>#REF!</v>
      </c>
      <c r="L16" s="100" t="e">
        <f>IF(#REF!="油給湯器",ROUND(L11/$L$3/$F$4,0),IF(#REF!="ガス給湯器",ROUND(L11/$L$3/$F$5,0),ROUND(L11/$L$3/$F$6,0)))</f>
        <v>#REF!</v>
      </c>
      <c r="M16" s="100" t="e">
        <f>IF(#REF!="油給湯器",ROUND(M11/$L$3/$F$4,0),IF(#REF!="ガス給湯器",ROUND(M11/$L$3/$F$5,0),ROUND(M11/$L$3/$F$6,0)))</f>
        <v>#REF!</v>
      </c>
      <c r="N16" s="100" t="e">
        <f>IF(#REF!="油給湯器",ROUND(N11/$L$3/$F$4,0),IF(#REF!="ガス給湯器",ROUND(N11/$L$3/$F$5,0),ROUND(N11/$L$3/$F$6,0)))</f>
        <v>#REF!</v>
      </c>
      <c r="O16" s="100" t="e">
        <f>IF(#REF!="油給湯器",ROUND(O11/$L$3/$F$4,0),IF(#REF!="ガス給湯器",ROUND(O11/$L$3/$F$5,0),ROUND(O11/$L$3/$F$6,0)))</f>
        <v>#REF!</v>
      </c>
      <c r="P16" s="100" t="e">
        <f>IF(#REF!="油給湯器",ROUND(P11/$L$3/$F$4,0),IF(#REF!="ガス給湯器",ROUND(P11/$L$3/$F$5,0),ROUND(P11/$L$3/$F$6,0)))</f>
        <v>#REF!</v>
      </c>
      <c r="Q16" s="100" t="e">
        <f>IF(#REF!="油給湯器",ROUND(Q11/$L$3/$F$4,0),IF(#REF!="ガス給湯器",ROUND(Q11/$L$3/$F$5,0),ROUND(Q11/$L$3/$F$6,0)))</f>
        <v>#REF!</v>
      </c>
      <c r="R16" s="101" t="e">
        <f>SUM(F16:Q16)</f>
        <v>#REF!</v>
      </c>
    </row>
    <row r="17" spans="2:18" ht="12">
      <c r="B17" s="102" t="s">
        <v>139</v>
      </c>
      <c r="C17" s="103" t="s">
        <v>140</v>
      </c>
      <c r="D17" s="104" t="s">
        <v>141</v>
      </c>
      <c r="E17" s="105" t="s">
        <v>142</v>
      </c>
      <c r="F17" s="106" t="e">
        <f>IF(#REF!="油給湯器",ROUND(F16*$H$4,0),IF(#REF!="ガス給湯器",ROUND(F16*$H$5,0),ROUND(F16*$H$6,0)))</f>
        <v>#REF!</v>
      </c>
      <c r="G17" s="106" t="e">
        <f>IF(#REF!="油給湯器",ROUND(G16*$H$4,0),IF(#REF!="ガス給湯器",ROUND(G16*$H$5,0),ROUND(G16,0)))</f>
        <v>#REF!</v>
      </c>
      <c r="H17" s="106" t="e">
        <f>IF(#REF!="油給湯器",ROUND(H16*$H$4,0),IF(#REF!="ガス給湯器",ROUND(H16*$H$5,0),ROUND(H16,0)))</f>
        <v>#REF!</v>
      </c>
      <c r="I17" s="106" t="e">
        <f>IF(#REF!="油給湯器",ROUND(I16*$H$4,0),IF(#REF!="ガス給湯器",ROUND(I16*$H$5,0),ROUND(I16,0)))</f>
        <v>#REF!</v>
      </c>
      <c r="J17" s="106" t="e">
        <f>IF(#REF!="油給湯器",ROUND(J16*$H$4,0),IF(#REF!="ガス給湯器",ROUND(J16*$H$5,0),ROUND(J16,0)))</f>
        <v>#REF!</v>
      </c>
      <c r="K17" s="106" t="e">
        <f>IF(#REF!="油給湯器",ROUND(K16*$H$4,0),IF(#REF!="ガス給湯器",ROUND(K16*$H$5,0),ROUND(K16,0)))</f>
        <v>#REF!</v>
      </c>
      <c r="L17" s="106" t="e">
        <f>IF(#REF!="油給湯器",ROUND(L16*$H$4,0),IF(#REF!="ガス給湯器",ROUND(L16*$H$5,0),ROUND(L16,0)))</f>
        <v>#REF!</v>
      </c>
      <c r="M17" s="106" t="e">
        <f>IF(#REF!="油給湯器",ROUND(M16*$H$4,0),IF(#REF!="ガス給湯器",ROUND(M16*$H$5,0),ROUND(M16,0)))</f>
        <v>#REF!</v>
      </c>
      <c r="N17" s="106" t="e">
        <f>IF(#REF!="油給湯器",ROUND(N16*$H$4,0),IF(#REF!="ガス給湯器",ROUND(N16*$H$5,0),ROUND(N16,0)))</f>
        <v>#REF!</v>
      </c>
      <c r="O17" s="106" t="e">
        <f>IF(#REF!="油給湯器",ROUND(O16*$H$4,0),IF(#REF!="ガス給湯器",ROUND(O16*$H$5,0),ROUND(O16,0)))</f>
        <v>#REF!</v>
      </c>
      <c r="P17" s="106" t="e">
        <f>IF(#REF!="油給湯器",ROUND(P16*$H$4,0),IF(#REF!="ガス給湯器",ROUND(P16*$H$5,0),ROUND(P16,0)))</f>
        <v>#REF!</v>
      </c>
      <c r="Q17" s="106" t="e">
        <f>IF(#REF!="油給湯器",ROUND(Q16*$H$4,0),IF(#REF!="ガス給湯器",ROUND(Q16*$H$5,0),ROUND(Q16,0)))</f>
        <v>#REF!</v>
      </c>
      <c r="R17" s="107" t="e">
        <f>SUM(F17:Q17)</f>
        <v>#REF!</v>
      </c>
    </row>
    <row r="19" spans="2:18" ht="12">
      <c r="B19" s="29" t="s">
        <v>143</v>
      </c>
    </row>
    <row r="20" spans="2:18" ht="14.25">
      <c r="B20" s="65" t="e">
        <f>#REF!</f>
        <v>#REF!</v>
      </c>
      <c r="C20" s="91"/>
    </row>
    <row r="21" spans="2:18" ht="12">
      <c r="B21" s="67"/>
      <c r="C21" s="81"/>
      <c r="D21" s="69"/>
      <c r="E21" s="67" t="s">
        <v>24</v>
      </c>
      <c r="F21" s="70" t="s">
        <v>116</v>
      </c>
      <c r="G21" s="71" t="s">
        <v>117</v>
      </c>
      <c r="H21" s="71" t="s">
        <v>118</v>
      </c>
      <c r="I21" s="71" t="s">
        <v>119</v>
      </c>
      <c r="J21" s="71" t="s">
        <v>120</v>
      </c>
      <c r="K21" s="71" t="s">
        <v>121</v>
      </c>
      <c r="L21" s="71" t="s">
        <v>122</v>
      </c>
      <c r="M21" s="71" t="s">
        <v>123</v>
      </c>
      <c r="N21" s="71" t="s">
        <v>124</v>
      </c>
      <c r="O21" s="71" t="s">
        <v>125</v>
      </c>
      <c r="P21" s="71" t="s">
        <v>126</v>
      </c>
      <c r="Q21" s="72" t="s">
        <v>127</v>
      </c>
      <c r="R21" s="159" t="s">
        <v>28</v>
      </c>
    </row>
    <row r="22" spans="2:18" ht="12">
      <c r="B22" s="108" t="s">
        <v>144</v>
      </c>
      <c r="C22" s="160" t="s">
        <v>187</v>
      </c>
      <c r="D22" s="161" t="s">
        <v>146</v>
      </c>
      <c r="E22" s="108" t="e">
        <f>IF(#REF!="油給湯器","L",IF(#REF!="ガス給湯器","㎥","kWh"))</f>
        <v>#REF!</v>
      </c>
      <c r="F22" s="162" t="e">
        <f>IF(#REF!="油給湯器",ROUND(F11/$L$4/$F$4,0),IF(#REF!="ガス給湯器",ROUND(F11/$L$4/$F$5,0),ROUND(F11/$L$4/$F$6,0)))</f>
        <v>#REF!</v>
      </c>
      <c r="G22" s="111" t="e">
        <f>IF(#REF!="油給湯器",ROUND(G11/$L$4/$F$4,0),IF(#REF!="ガス給湯器",ROUND(G11/$L$4/$F$5,0),ROUND(G11/$L$4/$F$6,0)))</f>
        <v>#REF!</v>
      </c>
      <c r="H22" s="111" t="e">
        <f>IF(#REF!="油給湯器",ROUND(H11/$L$4/$F$4,0),IF(#REF!="ガス給湯器",ROUND(H11/$L$4/$F$5,0),ROUND(H11/$L$4/$F$6,0)))</f>
        <v>#REF!</v>
      </c>
      <c r="I22" s="111" t="e">
        <f>IF(#REF!="油給湯器",ROUND(I11/$L$4/$F$4,0),IF(#REF!="ガス給湯器",ROUND(I11/$L$4/$F$5,0),ROUND(I11/$L$4/$F$6,0)))</f>
        <v>#REF!</v>
      </c>
      <c r="J22" s="111" t="e">
        <f>IF(#REF!="油給湯器",ROUND(J11/$L$4/$F$4,0),IF(#REF!="ガス給湯器",ROUND(J11/$L$4/$F$5,0),ROUND(J11/$L$4/$F$6,0)))</f>
        <v>#REF!</v>
      </c>
      <c r="K22" s="111" t="e">
        <f>IF(#REF!="油給湯器",ROUND(K11/$L$4/$F$4,0),IF(#REF!="ガス給湯器",ROUND(K11/$L$4/$F$5,0),ROUND(K11/$L$4/$F$6,0)))</f>
        <v>#REF!</v>
      </c>
      <c r="L22" s="111" t="e">
        <f>IF(#REF!="油給湯器",ROUND(L11/$L$4/$F$4,0),IF(#REF!="ガス給湯器",ROUND(L11/$L$4/$F$5,0),ROUND(L11/$L$4/$F$6,0)))</f>
        <v>#REF!</v>
      </c>
      <c r="M22" s="111" t="e">
        <f>IF(#REF!="油給湯器",ROUND(M11/$L$4/$F$4,0),IF(#REF!="ガス給湯器",ROUND(M11/$L$4/$F$5,0),ROUND(M11/$L$4/$F$6,0)))</f>
        <v>#REF!</v>
      </c>
      <c r="N22" s="111" t="e">
        <f>IF(#REF!="油給湯器",ROUND(N11/$L$4/$F$4,0),IF(#REF!="ガス給湯器",ROUND(N11/$L$4/$F$5,0),ROUND(N11/$L$4/$F$6,0)))</f>
        <v>#REF!</v>
      </c>
      <c r="O22" s="111" t="e">
        <f>IF(#REF!="油給湯器",ROUND(O11/$L$4/$F$4,0),IF(#REF!="ガス給湯器",ROUND(O11/$L$4/$F$5,0),ROUND(O11/$L$4/$F$6,0)))</f>
        <v>#REF!</v>
      </c>
      <c r="P22" s="111" t="e">
        <f>IF(#REF!="油給湯器",ROUND(P11/$L$4/$F$4,0),IF(#REF!="ガス給湯器",ROUND(P11/$L$4/$F$5,0),ROUND(P11/$L$4/$F$6,0)))</f>
        <v>#REF!</v>
      </c>
      <c r="Q22" s="163" t="e">
        <f>IF(#REF!="油給湯器",ROUND(Q11/$L$4/$F$4,0),IF(#REF!="ガス給湯器",ROUND(Q11/$L$4/$F$5,0),ROUND(Q11/$L$4/$F$6,0)))</f>
        <v>#REF!</v>
      </c>
      <c r="R22" s="164" t="e">
        <f>SUM(F22:Q22)</f>
        <v>#REF!</v>
      </c>
    </row>
    <row r="23" spans="2:18" ht="12">
      <c r="B23" s="119" t="s">
        <v>148</v>
      </c>
      <c r="C23" s="120" t="s">
        <v>149</v>
      </c>
      <c r="D23" s="121" t="s">
        <v>150</v>
      </c>
      <c r="E23" s="119" t="s">
        <v>142</v>
      </c>
      <c r="F23" s="165" t="e">
        <f>IF(#REF!="油給湯器",ROUND(F22*$H$4,0),IF(#REF!="ガス給湯器",ROUND(F22*$H$5,0),ROUND(F22*$H$6,0)))</f>
        <v>#REF!</v>
      </c>
      <c r="G23" s="165" t="e">
        <f>IF(#REF!="油給湯器",ROUND(G22*$H$4,0),IF(#REF!="ガス給湯器",ROUND(G22*$H$5,0),ROUND(G22*$H$6,0)))</f>
        <v>#REF!</v>
      </c>
      <c r="H23" s="165" t="e">
        <f>IF(#REF!="油給湯器",ROUND(H22*$H$4,0),IF(#REF!="ガス給湯器",ROUND(H22*$H$5,0),ROUND(H22*$H$6,0)))</f>
        <v>#REF!</v>
      </c>
      <c r="I23" s="165" t="e">
        <f>IF(#REF!="油給湯器",ROUND(I22*$H$4,0),IF(#REF!="ガス給湯器",ROUND(I22*$H$5,0),ROUND(I22*$H$6,0)))</f>
        <v>#REF!</v>
      </c>
      <c r="J23" s="165" t="e">
        <f>IF(#REF!="油給湯器",ROUND(J22*$H$4,0),IF(#REF!="ガス給湯器",ROUND(J22*$H$5,0),ROUND(J22*$H$6,0)))</f>
        <v>#REF!</v>
      </c>
      <c r="K23" s="165" t="e">
        <f>IF(#REF!="油給湯器",ROUND(K22*$H$4,0),IF(#REF!="ガス給湯器",ROUND(K22*$H$5,0),ROUND(K22*$H$6,0)))</f>
        <v>#REF!</v>
      </c>
      <c r="L23" s="165" t="e">
        <f>IF(#REF!="油給湯器",ROUND(L22*$H$4,0),IF(#REF!="ガス給湯器",ROUND(L22*$H$5,0),ROUND(L22*$H$6,0)))</f>
        <v>#REF!</v>
      </c>
      <c r="M23" s="165" t="e">
        <f>IF(#REF!="油給湯器",ROUND(M22*$H$4,0),IF(#REF!="ガス給湯器",ROUND(M22*$H$5,0),ROUND(M22*$H$6,0)))</f>
        <v>#REF!</v>
      </c>
      <c r="N23" s="165" t="e">
        <f>IF(#REF!="油給湯器",ROUND(N22*$H$4,0),IF(#REF!="ガス給湯器",ROUND(N22*$H$5,0),ROUND(N22*$H$6,0)))</f>
        <v>#REF!</v>
      </c>
      <c r="O23" s="165" t="e">
        <f>IF(#REF!="油給湯器",ROUND(O22*$H$4,0),IF(#REF!="ガス給湯器",ROUND(O22*$H$5,0),ROUND(O22*$H$6,0)))</f>
        <v>#REF!</v>
      </c>
      <c r="P23" s="165" t="e">
        <f>IF(#REF!="油給湯器",ROUND(P22*$H$4,0),IF(#REF!="ガス給湯器",ROUND(P22*$H$5,0),ROUND(P22*$H$6,0)))</f>
        <v>#REF!</v>
      </c>
      <c r="Q23" s="165" t="e">
        <f>IF(#REF!="油給湯器",ROUND(Q22*$H$4,0),IF(#REF!="ガス給湯器",ROUND(Q22*$H$5,0),ROUND(Q22*$H$6,0)))</f>
        <v>#REF!</v>
      </c>
      <c r="R23" s="166" t="e">
        <f>SUM(F23:Q23)</f>
        <v>#REF!</v>
      </c>
    </row>
  </sheetData>
  <mergeCells count="2">
    <mergeCell ref="F3:G3"/>
    <mergeCell ref="H3:I3"/>
  </mergeCells>
  <phoneticPr fontId="1"/>
  <pageMargins left="0.7" right="0.7" top="0.75" bottom="0.75" header="0.3" footer="0.3"/>
  <legacyDrawing r:id="rId1"/>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D5CE8E-7574-4E4D-88A4-5FE480526F96}">
  <sheetPr codeName="Sheet30"/>
  <dimension ref="B1:Y24"/>
  <sheetViews>
    <sheetView workbookViewId="0">
      <selection activeCell="O33" sqref="O33"/>
    </sheetView>
  </sheetViews>
  <sheetFormatPr defaultColWidth="8.875" defaultRowHeight="16.149999999999999" customHeight="1"/>
  <cols>
    <col min="1" max="1" width="2.5" style="28" customWidth="1"/>
    <col min="2" max="2" width="4.25" style="30" customWidth="1"/>
    <col min="3" max="3" width="18.375" style="28" bestFit="1" customWidth="1"/>
    <col min="4" max="4" width="15.75" style="29" customWidth="1"/>
    <col min="5" max="5" width="4.875" style="28" bestFit="1" customWidth="1"/>
    <col min="6" max="17" width="7.625" style="28" customWidth="1"/>
    <col min="18" max="18" width="8.875" style="28"/>
    <col min="19" max="19" width="2.5" style="28" customWidth="1"/>
    <col min="20" max="16384" width="8.875" style="28"/>
  </cols>
  <sheetData>
    <row r="1" spans="2:25" ht="16.5">
      <c r="B1" s="27" t="s">
        <v>90</v>
      </c>
    </row>
    <row r="2" spans="2:25" ht="14.25">
      <c r="C2" s="31"/>
      <c r="E2" s="32" t="s">
        <v>91</v>
      </c>
      <c r="F2" s="33"/>
      <c r="G2" s="33"/>
      <c r="H2" s="33"/>
      <c r="I2" s="33"/>
      <c r="J2" s="33"/>
      <c r="K2" s="34" t="s">
        <v>92</v>
      </c>
      <c r="L2" s="35"/>
      <c r="M2" s="33"/>
      <c r="N2" s="32" t="s">
        <v>93</v>
      </c>
      <c r="O2" s="33"/>
      <c r="P2" s="32"/>
      <c r="R2" s="33"/>
      <c r="T2" s="36"/>
      <c r="U2" s="36"/>
      <c r="V2" s="36"/>
      <c r="W2" s="36"/>
      <c r="X2" s="36"/>
    </row>
    <row r="3" spans="2:25" ht="24">
      <c r="C3" s="31"/>
      <c r="E3" s="37"/>
      <c r="F3" s="563" t="s">
        <v>94</v>
      </c>
      <c r="G3" s="564"/>
      <c r="H3" s="559" t="s">
        <v>95</v>
      </c>
      <c r="I3" s="560"/>
      <c r="J3" s="33"/>
      <c r="K3" s="38" t="s">
        <v>96</v>
      </c>
      <c r="L3" s="39">
        <f>'様式第１号の11　HV給湯器省エネ効果計算シート'!C13</f>
        <v>0.78</v>
      </c>
      <c r="M3" s="40"/>
      <c r="N3" s="41"/>
      <c r="O3" s="42" t="s">
        <v>97</v>
      </c>
      <c r="P3" s="42" t="s">
        <v>98</v>
      </c>
      <c r="Q3" s="43" t="s">
        <v>99</v>
      </c>
      <c r="R3" s="44" t="s">
        <v>100</v>
      </c>
      <c r="U3" s="36"/>
      <c r="V3" s="36"/>
      <c r="W3" s="36"/>
      <c r="X3" s="36"/>
      <c r="Y3" s="36"/>
    </row>
    <row r="4" spans="2:25" ht="14.25">
      <c r="C4" s="31"/>
      <c r="E4" s="45" t="s">
        <v>101</v>
      </c>
      <c r="F4" s="46">
        <v>36.700000000000003</v>
      </c>
      <c r="G4" s="47" t="s">
        <v>102</v>
      </c>
      <c r="H4" s="48">
        <v>2.5</v>
      </c>
      <c r="I4" s="49" t="s">
        <v>103</v>
      </c>
      <c r="J4" s="33"/>
      <c r="K4" s="562" t="s">
        <v>104</v>
      </c>
      <c r="L4" s="50">
        <f>'様式第１号の11　HV給湯器省エネ効果計算シート'!E13</f>
        <v>0.95</v>
      </c>
      <c r="M4" s="51"/>
      <c r="N4" s="41" t="s">
        <v>105</v>
      </c>
      <c r="O4" s="52">
        <f>26.515+1.284</f>
        <v>27.798999999999999</v>
      </c>
      <c r="P4" s="53">
        <f>43.473+3.08</f>
        <v>46.552999999999997</v>
      </c>
      <c r="Q4" s="53">
        <f>P4*10</f>
        <v>465.53</v>
      </c>
      <c r="R4" s="53">
        <f>IF('様式第１号の11　HV給湯器省エネ効果計算シート'!C6=O3,O4,IF('様式第１号の11　HV給湯器省エネ効果計算シート'!C6=P3,P4,Q4))</f>
        <v>27.798999999999999</v>
      </c>
      <c r="U4" s="36"/>
      <c r="V4" s="36"/>
      <c r="W4" s="36"/>
      <c r="X4" s="36"/>
      <c r="Y4" s="36"/>
    </row>
    <row r="5" spans="2:25" ht="14.25">
      <c r="C5" s="31"/>
      <c r="E5" s="54" t="s">
        <v>106</v>
      </c>
      <c r="F5" s="55">
        <f>ROUND(50.1/0.458,2)</f>
        <v>109.39</v>
      </c>
      <c r="G5" s="56" t="s">
        <v>107</v>
      </c>
      <c r="H5" s="57">
        <f>ROUND(2.99/0.458,2)</f>
        <v>6.53</v>
      </c>
      <c r="I5" s="58" t="s">
        <v>108</v>
      </c>
      <c r="J5" s="33"/>
      <c r="K5" s="562"/>
      <c r="L5" s="50">
        <f>'様式第１号の11　HV給湯器省エネ効果計算シート'!E14</f>
        <v>5.6</v>
      </c>
      <c r="M5" s="59"/>
      <c r="N5" s="41" t="s">
        <v>109</v>
      </c>
      <c r="O5" s="52">
        <f>18.445+0.776</f>
        <v>19.221</v>
      </c>
      <c r="P5" s="53">
        <f>30.242+1.861</f>
        <v>32.103000000000002</v>
      </c>
      <c r="Q5" s="53">
        <f>P5*10</f>
        <v>321.03000000000003</v>
      </c>
      <c r="R5" s="53">
        <f>IF('様式第１号の11　HV給湯器省エネ効果計算シート'!C6=O3,O5,IF('様式第１号の11　HV給湯器省エネ効果計算シート'!C6=P3,P5,Q5))</f>
        <v>19.221</v>
      </c>
      <c r="U5" s="36"/>
      <c r="V5" s="36"/>
      <c r="W5" s="36"/>
      <c r="X5" s="36"/>
      <c r="Y5" s="36"/>
    </row>
    <row r="6" spans="2:25" ht="14.25">
      <c r="C6" s="31"/>
      <c r="E6" s="60" t="s">
        <v>110</v>
      </c>
      <c r="F6" s="61">
        <v>3.6</v>
      </c>
      <c r="G6" s="62" t="s">
        <v>111</v>
      </c>
      <c r="H6" s="63">
        <v>0.37</v>
      </c>
      <c r="I6" s="64" t="s">
        <v>112</v>
      </c>
      <c r="J6" s="33"/>
      <c r="K6" s="565" t="s">
        <v>113</v>
      </c>
      <c r="L6" s="50">
        <f>'様式第１号の11　HV給湯器省エネ効果計算シート'!E15</f>
        <v>0.23</v>
      </c>
      <c r="M6" s="59"/>
      <c r="N6" s="41" t="s">
        <v>114</v>
      </c>
      <c r="O6" s="52">
        <f>35.737+1.734</f>
        <v>37.471000000000004</v>
      </c>
      <c r="P6" s="53">
        <f>58.594+4.12</f>
        <v>62.713999999999999</v>
      </c>
      <c r="Q6" s="53">
        <f>P6*10</f>
        <v>627.14</v>
      </c>
      <c r="R6" s="53">
        <f>IF('様式第１号の11　HV給湯器省エネ効果計算シート'!C6=O3,O6,IF('様式第１号の11　HV給湯器省エネ効果計算シート'!C6=P3,P6,Q6))</f>
        <v>37.471000000000004</v>
      </c>
      <c r="U6" s="36"/>
      <c r="V6" s="36"/>
      <c r="W6" s="36"/>
      <c r="X6" s="36"/>
      <c r="Y6" s="36"/>
    </row>
    <row r="7" spans="2:25" ht="14.25">
      <c r="C7" s="31"/>
      <c r="E7" s="29"/>
      <c r="F7" s="29"/>
      <c r="G7" s="29"/>
      <c r="H7" s="29"/>
      <c r="I7" s="29"/>
      <c r="J7" s="29"/>
      <c r="K7" s="566"/>
      <c r="L7" s="50">
        <f>'様式第１号の11　HV給湯器省エネ効果計算シート'!E16</f>
        <v>0.77</v>
      </c>
    </row>
    <row r="8" spans="2:25" ht="14.25">
      <c r="B8" s="65" t="s">
        <v>115</v>
      </c>
      <c r="C8" s="66"/>
    </row>
    <row r="9" spans="2:25" ht="12">
      <c r="B9" s="67"/>
      <c r="C9" s="68"/>
      <c r="D9" s="69"/>
      <c r="E9" s="67" t="s">
        <v>24</v>
      </c>
      <c r="F9" s="70" t="s">
        <v>116</v>
      </c>
      <c r="G9" s="71" t="s">
        <v>117</v>
      </c>
      <c r="H9" s="71" t="s">
        <v>118</v>
      </c>
      <c r="I9" s="71" t="s">
        <v>119</v>
      </c>
      <c r="J9" s="71" t="s">
        <v>120</v>
      </c>
      <c r="K9" s="71" t="s">
        <v>121</v>
      </c>
      <c r="L9" s="71" t="s">
        <v>122</v>
      </c>
      <c r="M9" s="71" t="s">
        <v>123</v>
      </c>
      <c r="N9" s="71" t="s">
        <v>124</v>
      </c>
      <c r="O9" s="71" t="s">
        <v>125</v>
      </c>
      <c r="P9" s="71" t="s">
        <v>126</v>
      </c>
      <c r="Q9" s="72" t="s">
        <v>127</v>
      </c>
      <c r="R9" s="73" t="s">
        <v>28</v>
      </c>
    </row>
    <row r="10" spans="2:25" ht="12">
      <c r="B10" s="67" t="s">
        <v>128</v>
      </c>
      <c r="C10" s="74" t="s">
        <v>129</v>
      </c>
      <c r="D10" s="75"/>
      <c r="E10" s="76" t="s">
        <v>130</v>
      </c>
      <c r="F10" s="77">
        <v>30</v>
      </c>
      <c r="G10" s="78">
        <v>31</v>
      </c>
      <c r="H10" s="78">
        <v>30</v>
      </c>
      <c r="I10" s="78">
        <v>31</v>
      </c>
      <c r="J10" s="78">
        <v>31</v>
      </c>
      <c r="K10" s="78">
        <v>30</v>
      </c>
      <c r="L10" s="78">
        <v>31</v>
      </c>
      <c r="M10" s="78">
        <v>30</v>
      </c>
      <c r="N10" s="78">
        <v>31</v>
      </c>
      <c r="O10" s="78">
        <v>31</v>
      </c>
      <c r="P10" s="78">
        <v>28</v>
      </c>
      <c r="Q10" s="79">
        <v>31</v>
      </c>
      <c r="R10" s="80">
        <f>SUM(F10:Q10)</f>
        <v>365</v>
      </c>
    </row>
    <row r="11" spans="2:25" ht="12">
      <c r="B11" s="67" t="s">
        <v>131</v>
      </c>
      <c r="C11" s="81" t="s">
        <v>132</v>
      </c>
      <c r="D11" s="75" t="s">
        <v>133</v>
      </c>
      <c r="E11" s="67" t="s">
        <v>134</v>
      </c>
      <c r="F11" s="82">
        <f>$R$4*F10</f>
        <v>833.97</v>
      </c>
      <c r="G11" s="83">
        <f>$R$4*G10</f>
        <v>861.76900000000001</v>
      </c>
      <c r="H11" s="83">
        <f>$R$5*H10</f>
        <v>576.63</v>
      </c>
      <c r="I11" s="83">
        <f>$R$5*I10</f>
        <v>595.851</v>
      </c>
      <c r="J11" s="83">
        <f>$R$5*J10</f>
        <v>595.851</v>
      </c>
      <c r="K11" s="83">
        <f>$R$5*K10</f>
        <v>576.63</v>
      </c>
      <c r="L11" s="83">
        <f>$R$4*L10</f>
        <v>861.76900000000001</v>
      </c>
      <c r="M11" s="83">
        <f>$R$4*M10</f>
        <v>833.97</v>
      </c>
      <c r="N11" s="83">
        <f>$R$6*N10</f>
        <v>1161.6010000000001</v>
      </c>
      <c r="O11" s="83">
        <f>$R$6*O10</f>
        <v>1161.6010000000001</v>
      </c>
      <c r="P11" s="83">
        <f>$R$6*P10</f>
        <v>1049.1880000000001</v>
      </c>
      <c r="Q11" s="84">
        <f>$R$6*Q10</f>
        <v>1161.6010000000001</v>
      </c>
      <c r="R11" s="85">
        <f>SUM(F11:Q11)</f>
        <v>10270.431000000002</v>
      </c>
    </row>
    <row r="12" spans="2:25" ht="12">
      <c r="B12" s="86"/>
      <c r="C12" s="87"/>
      <c r="D12" s="88"/>
      <c r="E12" s="86"/>
      <c r="F12" s="89"/>
      <c r="G12" s="89"/>
      <c r="H12" s="89"/>
      <c r="I12" s="89"/>
      <c r="J12" s="89"/>
      <c r="K12" s="89"/>
      <c r="L12" s="89"/>
      <c r="M12" s="89"/>
      <c r="N12" s="89"/>
      <c r="O12" s="89"/>
      <c r="P12" s="89"/>
      <c r="Q12" s="89"/>
      <c r="R12" s="90"/>
    </row>
    <row r="13" spans="2:25" ht="12">
      <c r="B13" s="29" t="s">
        <v>135</v>
      </c>
      <c r="C13" s="91"/>
      <c r="D13" s="33"/>
      <c r="E13" s="30"/>
      <c r="F13" s="89"/>
      <c r="G13" s="89"/>
      <c r="H13" s="89"/>
      <c r="I13" s="89"/>
      <c r="J13" s="89"/>
      <c r="K13" s="89"/>
      <c r="L13" s="89"/>
      <c r="M13" s="89"/>
      <c r="N13" s="89"/>
      <c r="O13" s="89"/>
      <c r="P13" s="89"/>
      <c r="Q13" s="89"/>
      <c r="R13" s="90"/>
    </row>
    <row r="14" spans="2:25" ht="14.25">
      <c r="B14" s="65" t="str">
        <f>'様式第１号の11　HV給湯器省エネ効果計算シート'!C10</f>
        <v>ガス給湯器</v>
      </c>
      <c r="C14" s="91"/>
    </row>
    <row r="15" spans="2:25" ht="12">
      <c r="B15" s="70"/>
      <c r="C15" s="92"/>
      <c r="D15" s="93"/>
      <c r="E15" s="38" t="s">
        <v>24</v>
      </c>
      <c r="F15" s="94" t="s">
        <v>116</v>
      </c>
      <c r="G15" s="71" t="s">
        <v>117</v>
      </c>
      <c r="H15" s="71" t="s">
        <v>118</v>
      </c>
      <c r="I15" s="71" t="s">
        <v>119</v>
      </c>
      <c r="J15" s="71" t="s">
        <v>120</v>
      </c>
      <c r="K15" s="71" t="s">
        <v>121</v>
      </c>
      <c r="L15" s="71" t="s">
        <v>122</v>
      </c>
      <c r="M15" s="71" t="s">
        <v>123</v>
      </c>
      <c r="N15" s="71" t="s">
        <v>124</v>
      </c>
      <c r="O15" s="71" t="s">
        <v>125</v>
      </c>
      <c r="P15" s="71" t="s">
        <v>126</v>
      </c>
      <c r="Q15" s="95" t="s">
        <v>127</v>
      </c>
      <c r="R15" s="73" t="s">
        <v>28</v>
      </c>
    </row>
    <row r="16" spans="2:25" ht="12">
      <c r="B16" s="96" t="s">
        <v>136</v>
      </c>
      <c r="C16" s="97" t="s">
        <v>137</v>
      </c>
      <c r="D16" s="98" t="s">
        <v>138</v>
      </c>
      <c r="E16" s="99" t="str">
        <f>IF('様式第１号の11　HV給湯器省エネ効果計算シート'!$C$10="油給湯器","L",IF('様式第１号の11　HV給湯器省エネ効果計算シート'!$C$10="ガス給湯器","㎥","kWh"))</f>
        <v>㎥</v>
      </c>
      <c r="F16" s="100">
        <f>IF('様式第１号の11　HV給湯器省エネ効果計算シート'!$C$10="油給湯器",ROUND(F11/$L$3/$F$4,0),IF('様式第１号の11　HV給湯器省エネ効果計算シート'!$C$10="ガス給湯器",ROUND(F11/$L$3/$F$5,0),ROUND(F11/$L$3/$F$6,0)))</f>
        <v>10</v>
      </c>
      <c r="G16" s="100">
        <f>IF('様式第１号の11　HV給湯器省エネ効果計算シート'!$C$10="油給湯器",ROUND(G11/$L$3/$F$4,0),IF('様式第１号の11　HV給湯器省エネ効果計算シート'!$C$10="ガス給湯器",ROUND(G11/$L$3/$F$5,0),ROUND(G11/$L$3/$F$6,0)))</f>
        <v>10</v>
      </c>
      <c r="H16" s="100">
        <f>IF('様式第１号の11　HV給湯器省エネ効果計算シート'!$C$10="油給湯器",ROUND(H11/$L$3/$F$4,0),IF('様式第１号の11　HV給湯器省エネ効果計算シート'!$C$10="ガス給湯器",ROUND(H11/$L$3/$F$5,0),ROUND(H11/$L$3/$F$6,0)))</f>
        <v>7</v>
      </c>
      <c r="I16" s="100">
        <f>IF('様式第１号の11　HV給湯器省エネ効果計算シート'!$C$10="油給湯器",ROUND(I11/$L$3/$F$4,0),IF('様式第１号の11　HV給湯器省エネ効果計算シート'!$C$10="ガス給湯器",ROUND(I11/$L$3/$F$5,0),ROUND(I11/$L$3/$F$6,0)))</f>
        <v>7</v>
      </c>
      <c r="J16" s="100">
        <f>IF('様式第１号の11　HV給湯器省エネ効果計算シート'!$C$10="油給湯器",ROUND(J11/$L$3/$F$4,0),IF('様式第１号の11　HV給湯器省エネ効果計算シート'!$C$10="ガス給湯器",ROUND(J11/$L$3/$F$5,0),ROUND(J11/$L$3/$F$6,0)))</f>
        <v>7</v>
      </c>
      <c r="K16" s="100">
        <f>IF('様式第１号の11　HV給湯器省エネ効果計算シート'!$C$10="油給湯器",ROUND(K11/$L$3/$F$4,0),IF('様式第１号の11　HV給湯器省エネ効果計算シート'!$C$10="ガス給湯器",ROUND(K11/$L$3/$F$5,0),ROUND(K11/$L$3/$F$6,0)))</f>
        <v>7</v>
      </c>
      <c r="L16" s="100">
        <f>IF('様式第１号の11　HV給湯器省エネ効果計算シート'!$C$10="油給湯器",ROUND(L11/$L$3/$F$4,0),IF('様式第１号の11　HV給湯器省エネ効果計算シート'!$C$10="ガス給湯器",ROUND(L11/$L$3/$F$5,0),ROUND(L11/$L$3/$F$6,0)))</f>
        <v>10</v>
      </c>
      <c r="M16" s="100">
        <f>IF('様式第１号の11　HV給湯器省エネ効果計算シート'!$C$10="油給湯器",ROUND(M11/$L$3/$F$4,0),IF('様式第１号の11　HV給湯器省エネ効果計算シート'!$C$10="ガス給湯器",ROUND(M11/$L$3/$F$5,0),ROUND(M11/$L$3/$F$6,0)))</f>
        <v>10</v>
      </c>
      <c r="N16" s="100">
        <f>IF('様式第１号の11　HV給湯器省エネ効果計算シート'!$C$10="油給湯器",ROUND(N11/$L$3/$F$4,0),IF('様式第１号の11　HV給湯器省エネ効果計算シート'!$C$10="ガス給湯器",ROUND(N11/$L$3/$F$5,0),ROUND(N11/$L$3/$F$6,0)))</f>
        <v>14</v>
      </c>
      <c r="O16" s="100">
        <f>IF('様式第１号の11　HV給湯器省エネ効果計算シート'!$C$10="油給湯器",ROUND(O11/$L$3/$F$4,0),IF('様式第１号の11　HV給湯器省エネ効果計算シート'!$C$10="ガス給湯器",ROUND(O11/$L$3/$F$5,0),ROUND(O11/$L$3/$F$6,0)))</f>
        <v>14</v>
      </c>
      <c r="P16" s="100">
        <f>IF('様式第１号の11　HV給湯器省エネ効果計算シート'!$C$10="油給湯器",ROUND(P11/$L$3/$F$4,0),IF('様式第１号の11　HV給湯器省エネ効果計算シート'!$C$10="ガス給湯器",ROUND(P11/$L$3/$F$5,0),ROUND(P11/$L$3/$F$6,0)))</f>
        <v>12</v>
      </c>
      <c r="Q16" s="100">
        <f>IF('様式第１号の11　HV給湯器省エネ効果計算シート'!$C$10="油給湯器",ROUND(Q11/$L$3/$F$4,0),IF('様式第１号の11　HV給湯器省エネ効果計算シート'!$C$10="ガス給湯器",ROUND(Q11/$L$3/$F$5,0),ROUND(Q11/$L$3/$F$6,0)))</f>
        <v>14</v>
      </c>
      <c r="R16" s="101">
        <f>SUM(F16:Q16)</f>
        <v>122</v>
      </c>
    </row>
    <row r="17" spans="2:18" ht="12">
      <c r="B17" s="102" t="s">
        <v>139</v>
      </c>
      <c r="C17" s="103" t="s">
        <v>140</v>
      </c>
      <c r="D17" s="104" t="s">
        <v>141</v>
      </c>
      <c r="E17" s="105" t="s">
        <v>142</v>
      </c>
      <c r="F17" s="106">
        <v>65</v>
      </c>
      <c r="G17" s="106">
        <v>65</v>
      </c>
      <c r="H17" s="106">
        <v>46</v>
      </c>
      <c r="I17" s="106">
        <v>46</v>
      </c>
      <c r="J17" s="106">
        <v>46</v>
      </c>
      <c r="K17" s="106">
        <v>46</v>
      </c>
      <c r="L17" s="106">
        <v>65</v>
      </c>
      <c r="M17" s="106">
        <v>65</v>
      </c>
      <c r="N17" s="106">
        <v>91</v>
      </c>
      <c r="O17" s="106">
        <v>91</v>
      </c>
      <c r="P17" s="106">
        <v>78</v>
      </c>
      <c r="Q17" s="106">
        <v>91</v>
      </c>
      <c r="R17" s="107">
        <f>SUM(F17:Q17)</f>
        <v>795</v>
      </c>
    </row>
    <row r="19" spans="2:18" ht="12">
      <c r="B19" s="29" t="s">
        <v>143</v>
      </c>
    </row>
    <row r="20" spans="2:18" ht="14.25">
      <c r="B20" s="65" t="str">
        <f>'様式第１号の11　HV給湯器省エネ効果計算シート'!E10</f>
        <v>ハイブリッド給湯器</v>
      </c>
      <c r="C20" s="91"/>
    </row>
    <row r="21" spans="2:18" ht="12">
      <c r="B21" s="67"/>
      <c r="C21" s="81"/>
      <c r="D21" s="69"/>
      <c r="E21" s="67" t="s">
        <v>24</v>
      </c>
      <c r="F21" s="70" t="s">
        <v>116</v>
      </c>
      <c r="G21" s="71" t="s">
        <v>117</v>
      </c>
      <c r="H21" s="71" t="s">
        <v>118</v>
      </c>
      <c r="I21" s="71" t="s">
        <v>119</v>
      </c>
      <c r="J21" s="71" t="s">
        <v>120</v>
      </c>
      <c r="K21" s="71" t="s">
        <v>121</v>
      </c>
      <c r="L21" s="71" t="s">
        <v>122</v>
      </c>
      <c r="M21" s="71" t="s">
        <v>123</v>
      </c>
      <c r="N21" s="71" t="s">
        <v>124</v>
      </c>
      <c r="O21" s="71" t="s">
        <v>125</v>
      </c>
      <c r="P21" s="71" t="s">
        <v>126</v>
      </c>
      <c r="Q21" s="95" t="s">
        <v>127</v>
      </c>
      <c r="R21" s="73" t="s">
        <v>28</v>
      </c>
    </row>
    <row r="22" spans="2:18" ht="12">
      <c r="B22" s="108" t="s">
        <v>144</v>
      </c>
      <c r="C22" s="567" t="s">
        <v>145</v>
      </c>
      <c r="D22" s="569" t="s">
        <v>146</v>
      </c>
      <c r="E22" s="109" t="str">
        <f>IF('様式第１号の11　HV給湯器省エネ効果計算シート'!$E$10="油給湯器","L",IF('様式第１号の11　HV給湯器省エネ効果計算シート'!$E$10="ガス給湯器","㎥",IF('様式第１号の11　HV給湯器省エネ効果計算シート'!$E$10="ハイブリッド給湯器","㎥","kWh")))</f>
        <v>㎥</v>
      </c>
      <c r="F22" s="110">
        <f>IF('様式第１号の11　HV給湯器省エネ効果計算シート'!$E$10="油給湯器",ROUND(F11/$L$4/$F$4,0),IF('様式第１号の11　HV給湯器省エネ効果計算シート'!$E$10="ガス給湯器",ROUND(F11/$L$4/$F$5,0),IF('様式第１号の11　HV給湯器省エネ効果計算シート'!$E$10="ハイブリッド給湯器",ROUND(F11*$L$6/$L$4/$F$5,0),ROUND(F11/$L$4/$F$6,0))))</f>
        <v>2</v>
      </c>
      <c r="G22" s="111">
        <f>IF('様式第１号の11　HV給湯器省エネ効果計算シート'!$E$10="油給湯器",ROUND(G11/$L$4/$F$4,0),IF('様式第１号の11　HV給湯器省エネ効果計算シート'!$E$10="ガス給湯器",ROUND(G11/$L$4/$F$5,0),IF('様式第１号の11　HV給湯器省エネ効果計算シート'!$E$10="ハイブリッド給湯器",ROUND(G11*$L$6/$L$4/$F$5,0),ROUND(G11/$L$4/$F$6,0))))</f>
        <v>2</v>
      </c>
      <c r="H22" s="111">
        <f>IF('様式第１号の11　HV給湯器省エネ効果計算シート'!$E$10="油給湯器",ROUND(H11/$L$4/$F$4,0),IF('様式第１号の11　HV給湯器省エネ効果計算シート'!$E$10="ガス給湯器",ROUND(H11/$L$4/$F$5,0),IF('様式第１号の11　HV給湯器省エネ効果計算シート'!$E$10="ハイブリッド給湯器",ROUND(H11*$L$6/$L$4/$F$5,0),ROUND(H11/$L$4/$F$6,0))))</f>
        <v>1</v>
      </c>
      <c r="I22" s="111">
        <f>IF('様式第１号の11　HV給湯器省エネ効果計算シート'!$E$10="油給湯器",ROUND(I11/$L$4/$F$4,0),IF('様式第１号の11　HV給湯器省エネ効果計算シート'!$E$10="ガス給湯器",ROUND(I11/$L$4/$F$5,0),IF('様式第１号の11　HV給湯器省エネ効果計算シート'!$E$10="ハイブリッド給湯器",ROUND(I11*$L$6/$L$4/$F$5,0),ROUND(I11/$L$4/$F$6,0))))</f>
        <v>1</v>
      </c>
      <c r="J22" s="111">
        <f>IF('様式第１号の11　HV給湯器省エネ効果計算シート'!$E$10="油給湯器",ROUND(J11/$L$4/$F$4,0),IF('様式第１号の11　HV給湯器省エネ効果計算シート'!$E$10="ガス給湯器",ROUND(J11/$L$4/$F$5,0),IF('様式第１号の11　HV給湯器省エネ効果計算シート'!$E$10="ハイブリッド給湯器",ROUND(J11*$L$6/$L$4/$F$5,0),ROUND(J11/$L$4/$F$6,0))))</f>
        <v>1</v>
      </c>
      <c r="K22" s="111">
        <f>IF('様式第１号の11　HV給湯器省エネ効果計算シート'!$E$10="油給湯器",ROUND(K11/$L$4/$F$4,0),IF('様式第１号の11　HV給湯器省エネ効果計算シート'!$E$10="ガス給湯器",ROUND(K11/$L$4/$F$5,0),IF('様式第１号の11　HV給湯器省エネ効果計算シート'!$E$10="ハイブリッド給湯器",ROUND(K11*$L$6/$L$4/$F$5,0),ROUND(K11/$L$4/$F$6,0))))</f>
        <v>1</v>
      </c>
      <c r="L22" s="111">
        <f>IF('様式第１号の11　HV給湯器省エネ効果計算シート'!$E$10="油給湯器",ROUND(L11/$L$4/$F$4,0),IF('様式第１号の11　HV給湯器省エネ効果計算シート'!$E$10="ガス給湯器",ROUND(L11/$L$4/$F$5,0),IF('様式第１号の11　HV給湯器省エネ効果計算シート'!$E$10="ハイブリッド給湯器",ROUND(L11*$L$6/$L$4/$F$5,0),ROUND(L11/$L$4/$F$6,0))))</f>
        <v>2</v>
      </c>
      <c r="M22" s="111">
        <f>IF('様式第１号の11　HV給湯器省エネ効果計算シート'!$E$10="油給湯器",ROUND(M11/$L$4/$F$4,0),IF('様式第１号の11　HV給湯器省エネ効果計算シート'!$E$10="ガス給湯器",ROUND(M11/$L$4/$F$5,0),IF('様式第１号の11　HV給湯器省エネ効果計算シート'!$E$10="ハイブリッド給湯器",ROUND(M11*$L$6/$L$4/$F$5,0),ROUND(M11/$L$4/$F$6,0))))</f>
        <v>2</v>
      </c>
      <c r="N22" s="111">
        <f>IF('様式第１号の11　HV給湯器省エネ効果計算シート'!$E$10="油給湯器",ROUND(N11/$L$4/$F$4,0),IF('様式第１号の11　HV給湯器省エネ効果計算シート'!$E$10="ガス給湯器",ROUND(N11/$L$4/$F$5,0),IF('様式第１号の11　HV給湯器省エネ効果計算シート'!$E$10="ハイブリッド給湯器",ROUND(N11*$L$6/$L$4/$F$5,0),ROUND(N11/$L$4/$F$6,0))))</f>
        <v>3</v>
      </c>
      <c r="O22" s="111">
        <f>IF('様式第１号の11　HV給湯器省エネ効果計算シート'!$E$10="油給湯器",ROUND(O11/$L$4/$F$4,0),IF('様式第１号の11　HV給湯器省エネ効果計算シート'!$E$10="ガス給湯器",ROUND(O11/$L$4/$F$5,0),IF('様式第１号の11　HV給湯器省エネ効果計算シート'!$E$10="ハイブリッド給湯器",ROUND(O11*$L$6/$L$4/$F$5,0),ROUND(O11/$L$4/$F$6,0))))</f>
        <v>3</v>
      </c>
      <c r="P22" s="111">
        <f>IF('様式第１号の11　HV給湯器省エネ効果計算シート'!$E$10="油給湯器",ROUND(P11/$L$4/$F$4,0),IF('様式第１号の11　HV給湯器省エネ効果計算シート'!$E$10="ガス給湯器",ROUND(P11/$L$4/$F$5,0),IF('様式第１号の11　HV給湯器省エネ効果計算シート'!$E$10="ハイブリッド給湯器",ROUND(P11*$L$6/$L$4/$F$5,0),ROUND(P11/$L$4/$F$6,0))))</f>
        <v>2</v>
      </c>
      <c r="Q22" s="112">
        <f>IF('様式第１号の11　HV給湯器省エネ効果計算シート'!$E$10="油給湯器",ROUND(Q11/$L$4/$F$4,0),IF('様式第１号の11　HV給湯器省エネ効果計算シート'!$E$10="ガス給湯器",ROUND(Q11/$L$4/$F$5,0),IF('様式第１号の11　HV給湯器省エネ効果計算シート'!$E$10="ハイブリッド給湯器",ROUND(Q11*$L$6/$L$4/$F$5,0),ROUND(Q11/$L$4/$F$6,0))))</f>
        <v>3</v>
      </c>
      <c r="R22" s="113">
        <f>SUM(F22:Q22)</f>
        <v>23</v>
      </c>
    </row>
    <row r="23" spans="2:18" ht="12">
      <c r="B23" s="114" t="s">
        <v>147</v>
      </c>
      <c r="C23" s="568"/>
      <c r="D23" s="570"/>
      <c r="E23" s="99" t="str">
        <f>IF('様式第１号の11　HV給湯器省エネ効果計算シート'!$E$10="油給湯器","L",IF('様式第１号の11　HV給湯器省エネ効果計算シート'!$E$10="ガス給湯器","㎥",IF('様式第１号の11　HV給湯器省エネ効果計算シート'!$E$10="ハイブリッド給湯器","kWh","kWh")))</f>
        <v>kWh</v>
      </c>
      <c r="F23" s="115">
        <f>IF('様式第１号の11　HV給湯器省エネ効果計算シート'!$E$10="ハイブリッド給湯器",ROUND(F11*$L$7/$L$5/$F$6,0),0)</f>
        <v>32</v>
      </c>
      <c r="G23" s="116">
        <f>IF('様式第１号の11　HV給湯器省エネ効果計算シート'!$E$10="ハイブリッド給湯器",ROUND(G11*$L$7/$L$5/$F$6,0),0)</f>
        <v>33</v>
      </c>
      <c r="H23" s="116">
        <f>IF('様式第１号の11　HV給湯器省エネ効果計算シート'!$E$10="ハイブリッド給湯器",ROUND(H11*$L$7/$L$5/$F$6,0),0)</f>
        <v>22</v>
      </c>
      <c r="I23" s="116">
        <f>IF('様式第１号の11　HV給湯器省エネ効果計算シート'!$E$10="ハイブリッド給湯器",ROUND(I11*$L$7/$L$5/$F$6,0),0)</f>
        <v>23</v>
      </c>
      <c r="J23" s="116">
        <f>IF('様式第１号の11　HV給湯器省エネ効果計算シート'!$E$10="ハイブリッド給湯器",ROUND(J11*$L$7/$L$5/$F$6,0),0)</f>
        <v>23</v>
      </c>
      <c r="K23" s="116">
        <f>IF('様式第１号の11　HV給湯器省エネ効果計算シート'!$E$10="ハイブリッド給湯器",ROUND(K11*$L$7/$L$5/$F$6,0),0)</f>
        <v>22</v>
      </c>
      <c r="L23" s="116">
        <f>IF('様式第１号の11　HV給湯器省エネ効果計算シート'!$E$10="ハイブリッド給湯器",ROUND(L11*$L$7/$L$5/$F$6,0),0)</f>
        <v>33</v>
      </c>
      <c r="M23" s="116">
        <f>IF('様式第１号の11　HV給湯器省エネ効果計算シート'!$E$10="ハイブリッド給湯器",ROUND(M11*$L$7/$L$5/$F$6,0),0)</f>
        <v>32</v>
      </c>
      <c r="N23" s="116">
        <f>IF('様式第１号の11　HV給湯器省エネ効果計算シート'!$E$10="ハイブリッド給湯器",ROUND(N11*$L$7/$L$5/$F$6,0),0)</f>
        <v>44</v>
      </c>
      <c r="O23" s="116">
        <f>IF('様式第１号の11　HV給湯器省エネ効果計算シート'!$E$10="ハイブリッド給湯器",ROUND(O11*$L$7/$L$5/$F$6,0),0)</f>
        <v>44</v>
      </c>
      <c r="P23" s="116">
        <f>IF('様式第１号の11　HV給湯器省エネ効果計算シート'!$E$10="ハイブリッド給湯器",ROUND(P11*$L$7/$L$5/$F$6,0),0)</f>
        <v>40</v>
      </c>
      <c r="Q23" s="117">
        <f>IF('様式第１号の11　HV給湯器省エネ効果計算シート'!$E$10="ハイブリッド給湯器",ROUND(Q11*$L$7/$L$5/$F$6,0),0)</f>
        <v>44</v>
      </c>
      <c r="R23" s="118">
        <f>SUM(F23:Q23)</f>
        <v>392</v>
      </c>
    </row>
    <row r="24" spans="2:18" ht="12">
      <c r="B24" s="119" t="s">
        <v>148</v>
      </c>
      <c r="C24" s="120" t="s">
        <v>149</v>
      </c>
      <c r="D24" s="121" t="s">
        <v>150</v>
      </c>
      <c r="E24" s="119" t="s">
        <v>142</v>
      </c>
      <c r="F24" s="122">
        <v>25</v>
      </c>
      <c r="G24" s="123">
        <v>25</v>
      </c>
      <c r="H24" s="123">
        <v>15</v>
      </c>
      <c r="I24" s="123">
        <v>15</v>
      </c>
      <c r="J24" s="123">
        <v>15</v>
      </c>
      <c r="K24" s="123">
        <v>15</v>
      </c>
      <c r="L24" s="123">
        <v>25</v>
      </c>
      <c r="M24" s="123">
        <v>25</v>
      </c>
      <c r="N24" s="123">
        <v>36</v>
      </c>
      <c r="O24" s="123">
        <v>36</v>
      </c>
      <c r="P24" s="123">
        <v>28</v>
      </c>
      <c r="Q24" s="124">
        <v>36</v>
      </c>
      <c r="R24" s="107">
        <f>SUM(F24:Q24)</f>
        <v>296</v>
      </c>
    </row>
  </sheetData>
  <mergeCells count="6">
    <mergeCell ref="F3:G3"/>
    <mergeCell ref="H3:I3"/>
    <mergeCell ref="K4:K5"/>
    <mergeCell ref="K6:K7"/>
    <mergeCell ref="C22:C23"/>
    <mergeCell ref="D22:D23"/>
  </mergeCells>
  <phoneticPr fontId="1"/>
  <pageMargins left="0.7" right="0.7" top="0.75" bottom="0.75" header="0.3" footer="0.3"/>
  <pageSetup paperSize="9" orientation="portrait" r:id="rId1"/>
  <legacy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20</vt:i4>
      </vt:variant>
      <vt:variant>
        <vt:lpstr>名前付き一覧</vt:lpstr>
      </vt:variant>
      <vt:variant>
        <vt:i4>18</vt:i4>
      </vt:variant>
    </vt:vector>
  </HeadingPairs>
  <TitlesOfParts>
    <vt:vector baseType="lpstr" size="38">
      <vt:lpstr>申請内容入力シート</vt:lpstr>
      <vt:lpstr>様式第１号の11　HV給湯器省エネ効果計算シート</vt:lpstr>
      <vt:lpstr>見積書（太陽光）</vt:lpstr>
      <vt:lpstr>見積書（蓄電池）</vt:lpstr>
      <vt:lpstr>見積書（空調機器）</vt:lpstr>
      <vt:lpstr>様式第１号の２申請書表紙</vt:lpstr>
      <vt:lpstr>様式第１号の12　太陽光誓約書</vt:lpstr>
      <vt:lpstr>様式第１号の13　PV・蓄電池・エネマネ設置計画書</vt:lpstr>
      <vt:lpstr>様式第１号の14　自家消費率計算シート</vt:lpstr>
      <vt:lpstr>様式第１号の15　蓄電池誓約書</vt:lpstr>
      <vt:lpstr>様式第１号の16　空調誓約書</vt:lpstr>
      <vt:lpstr>様式第１号の11　空調機器省エネ効果計算</vt:lpstr>
      <vt:lpstr>様式第８号の２　実績報告書</vt:lpstr>
      <vt:lpstr>様式第10号　請求書</vt:lpstr>
      <vt:lpstr>収支精算書（太陽光）</vt:lpstr>
      <vt:lpstr>収支精算書（蓄電池）</vt:lpstr>
      <vt:lpstr>収支精算書（空調機器）</vt:lpstr>
      <vt:lpstr>空調機器詳細試算</vt:lpstr>
      <vt:lpstr>HV以外詳細試算</vt:lpstr>
      <vt:lpstr>HV詳細試算</vt:lpstr>
      <vt:lpstr>'様式第１号の13　PV・蓄電池・エネマネ設置計画書'!_Hlk161427065</vt:lpstr>
      <vt:lpstr>'様式第１号の14　自家消費率計算シート'!_Hlk161427065</vt:lpstr>
      <vt:lpstr>'見積書（空調機器）'!Print_Area</vt:lpstr>
      <vt:lpstr>'見積書（太陽光）'!Print_Area</vt:lpstr>
      <vt:lpstr>'見積書（蓄電池）'!Print_Area</vt:lpstr>
      <vt:lpstr>'収支精算書（空調機器）'!Print_Area</vt:lpstr>
      <vt:lpstr>'収支精算書（太陽光）'!Print_Area</vt:lpstr>
      <vt:lpstr>'収支精算書（蓄電池）'!Print_Area</vt:lpstr>
      <vt:lpstr>申請内容入力シート!Print_Area</vt:lpstr>
      <vt:lpstr>'様式第１号の11　HV給湯器省エネ効果計算シート'!Print_Area</vt:lpstr>
      <vt:lpstr>'様式第１号の11　空調機器省エネ効果計算'!Print_Area</vt:lpstr>
      <vt:lpstr>'様式第１号の12　太陽光誓約書'!Print_Area</vt:lpstr>
      <vt:lpstr>'様式第１号の13　PV・蓄電池・エネマネ設置計画書'!Print_Area</vt:lpstr>
      <vt:lpstr>'様式第１号の14　自家消費率計算シート'!Print_Area</vt:lpstr>
      <vt:lpstr>'様式第１号の15　蓄電池誓約書'!Print_Area</vt:lpstr>
      <vt:lpstr>'様式第１号の16　空調誓約書'!Print_Area</vt:lpstr>
      <vt:lpstr>様式第１号の２申請書表紙!Print_Area</vt:lpstr>
      <vt:lpstr>'様式第８号の２　実績報告書'!Print_Area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2026-03-30T02:09:51Z</cp:lastPrinted>
  <dcterms:created xsi:type="dcterms:W3CDTF">2026-03-17T07:05:36Z</dcterms:created>
  <dcterms:modified xsi:type="dcterms:W3CDTF">2026-09-29T07:20:12Z</dcterms:modified>
</cp:coreProperties>
</file>