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xr:revisionPtr xr6:coauthVersionLast="36" xr6:coauthVersionMax="36" documentId="13_ncr:1_{2727C881-541A-4B5B-A9CE-8B059F6ED981}" revIDLastSave="0" xr10:uidLastSave="{00000000-0000-0000-0000-000000000000}"/>
  <bookViews>
    <workbookView activeTab="1" tabRatio="714" xr2:uid="{EA979B17-991B-47EC-AF1A-9C3678163713}" windowHeight="15720" windowWidth="29040" xWindow="28680" yWindow="-120"/>
  </bookViews>
  <sheets>
    <sheet r:id="rId1" name="岡崎市開催チケット専用" sheetId="8"/>
    <sheet r:id="rId2" name="競技スケジュール（岡崎市抜粋）" sheetId="9"/>
  </sheets>
  <definedNames>
    <definedName localSheetId="0" name="_xlnm.Print_Area">岡崎市開催チケット専用!$B$1:$BE$67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53" i="8" l="1"/>
  <c r="AL53" i="8"/>
  <c r="AF53" i="8"/>
  <c r="P53" i="8"/>
  <c r="J53" i="8"/>
  <c r="AR52" i="8"/>
  <c r="AL52" i="8"/>
  <c r="AF52" i="8"/>
  <c r="P52" i="8"/>
  <c r="J52" i="8"/>
  <c r="AR51" i="8"/>
  <c r="AL51" i="8"/>
  <c r="AF51" i="8"/>
  <c r="P51" i="8"/>
  <c r="J51" i="8"/>
  <c r="AR50" i="8"/>
  <c r="AL50" i="8"/>
  <c r="AF50" i="8"/>
  <c r="P50" i="8"/>
  <c r="J50" i="8"/>
  <c r="AR49" i="8"/>
  <c r="AL49" i="8"/>
  <c r="AF49" i="8"/>
  <c r="P49" i="8"/>
  <c r="J49" i="8"/>
  <c r="P36" i="8"/>
  <c r="J36" i="8"/>
  <c r="P35" i="8"/>
  <c r="J35" i="8"/>
  <c r="P34" i="8"/>
  <c r="J34" i="8"/>
  <c r="P33" i="8"/>
  <c r="J33" i="8"/>
  <c r="P32" i="8"/>
  <c r="J32" i="8"/>
  <c r="AI62" i="8" l="1"/>
  <c r="Z62" i="8"/>
  <c r="F62" i="8"/>
  <c r="AB53" i="8"/>
  <c r="AB52" i="8"/>
  <c r="AB51" i="8"/>
  <c r="AB50" i="8"/>
  <c r="AX49" i="8"/>
  <c r="AB49" i="8"/>
  <c r="P62" i="8" l="1"/>
  <c r="AX52" i="8"/>
  <c r="AX53" i="8"/>
  <c r="AX50" i="8"/>
  <c r="AX51" i="8"/>
  <c r="T64" i="8"/>
  <c r="AR64" i="8" s="1"/>
  <c r="AR62" i="8" l="1"/>
  <c r="AR65" i="8" s="1"/>
</calcChain>
</file>

<file path=xl/sharedStrings.xml><?xml version="1.0" encoding="utf-8"?>
<sst xmlns="http://schemas.openxmlformats.org/spreadsheetml/2006/main" count="364" uniqueCount="183">
  <si>
    <t>日付</t>
  </si>
  <si>
    <t>野球</t>
    <phoneticPr fontId="2"/>
  </si>
  <si>
    <t>★お控えを必ず
保管ください</t>
    <rPh sb="2" eb="3">
      <t>ヒカ</t>
    </rPh>
    <rPh sb="5" eb="6">
      <t>カナラ</t>
    </rPh>
    <rPh sb="8" eb="10">
      <t>ホカン</t>
    </rPh>
    <phoneticPr fontId="2"/>
  </si>
  <si>
    <t>下記、注意事項をご一読の上、お申し込みください。</t>
    <rPh sb="0" eb="2">
      <t>カキ</t>
    </rPh>
    <rPh sb="3" eb="5">
      <t>チュウイ</t>
    </rPh>
    <rPh sb="5" eb="7">
      <t>ジコウ</t>
    </rPh>
    <rPh sb="9" eb="11">
      <t>イチドク</t>
    </rPh>
    <rPh sb="12" eb="13">
      <t>ウエ</t>
    </rPh>
    <rPh sb="15" eb="16">
      <t>モウ</t>
    </rPh>
    <rPh sb="17" eb="18">
      <t>コ</t>
    </rPh>
    <phoneticPr fontId="11"/>
  </si>
  <si>
    <t>≪ 申 込 欄 ≫</t>
    <rPh sb="2" eb="3">
      <t>サル</t>
    </rPh>
    <rPh sb="4" eb="5">
      <t>コ</t>
    </rPh>
    <rPh sb="6" eb="7">
      <t>ラン</t>
    </rPh>
    <phoneticPr fontId="11"/>
  </si>
  <si>
    <t>※以下太枠内に必要事項をご入力ください。</t>
    <rPh sb="1" eb="3">
      <t>イカ</t>
    </rPh>
    <rPh sb="13" eb="15">
      <t>ニュウリョク</t>
    </rPh>
    <phoneticPr fontId="2"/>
  </si>
  <si>
    <t>申 込 日</t>
    <rPh sb="0" eb="1">
      <t>サル</t>
    </rPh>
    <rPh sb="2" eb="3">
      <t>コ</t>
    </rPh>
    <rPh sb="4" eb="5">
      <t>ビ</t>
    </rPh>
    <phoneticPr fontId="11"/>
  </si>
  <si>
    <t>年</t>
    <rPh sb="0" eb="1">
      <t>ネン</t>
    </rPh>
    <phoneticPr fontId="2"/>
  </si>
  <si>
    <t>月</t>
    <rPh sb="0" eb="1">
      <t>ガツ</t>
    </rPh>
    <phoneticPr fontId="2"/>
  </si>
  <si>
    <t>日</t>
    <rPh sb="0" eb="1">
      <t>ニチ</t>
    </rPh>
    <phoneticPr fontId="2"/>
  </si>
  <si>
    <t>(</t>
    <phoneticPr fontId="2"/>
  </si>
  <si>
    <t>)</t>
    <phoneticPr fontId="2"/>
  </si>
  <si>
    <t>フリガナ</t>
    <phoneticPr fontId="11"/>
  </si>
  <si>
    <t>団体名または法人名</t>
    <phoneticPr fontId="2"/>
  </si>
  <si>
    <t>ご担当者名</t>
    <phoneticPr fontId="2"/>
  </si>
  <si>
    <t>ご　住　所</t>
    <rPh sb="2" eb="3">
      <t>ジュウ</t>
    </rPh>
    <rPh sb="4" eb="5">
      <t>ショ</t>
    </rPh>
    <phoneticPr fontId="11"/>
  </si>
  <si>
    <t>〒　　　    　</t>
    <phoneticPr fontId="11"/>
  </si>
  <si>
    <t>-</t>
    <phoneticPr fontId="2"/>
  </si>
  <si>
    <t>☎ＴＥＬ・携帯</t>
    <rPh sb="5" eb="7">
      <t>ケイタイ</t>
    </rPh>
    <phoneticPr fontId="11"/>
  </si>
  <si>
    <t>（</t>
    <phoneticPr fontId="2"/>
  </si>
  <si>
    <t>）</t>
    <phoneticPr fontId="2"/>
  </si>
  <si>
    <t xml:space="preserve"> E-mail</t>
    <phoneticPr fontId="2"/>
  </si>
  <si>
    <t>＠</t>
    <phoneticPr fontId="2"/>
  </si>
  <si>
    <t>F A X</t>
    <phoneticPr fontId="11"/>
  </si>
  <si>
    <t>ご希望内容</t>
    <rPh sb="1" eb="3">
      <t>キボウ</t>
    </rPh>
    <rPh sb="3" eb="5">
      <t>ナイヨウ</t>
    </rPh>
    <phoneticPr fontId="2"/>
  </si>
  <si>
    <t>項目</t>
    <rPh sb="0" eb="2">
      <t>コウモク</t>
    </rPh>
    <phoneticPr fontId="2"/>
  </si>
  <si>
    <t>チケットコード</t>
  </si>
  <si>
    <t>日程（〇/〇（曜日）</t>
    <phoneticPr fontId="2"/>
  </si>
  <si>
    <t>開始時間</t>
    <rPh sb="0" eb="4">
      <t>カイシジカン</t>
    </rPh>
    <phoneticPr fontId="2"/>
  </si>
  <si>
    <t>席種</t>
    <rPh sb="0" eb="2">
      <t>セキシュ</t>
    </rPh>
    <phoneticPr fontId="2"/>
  </si>
  <si>
    <t>合計枚数</t>
    <rPh sb="0" eb="2">
      <t>ゴウケイ</t>
    </rPh>
    <rPh sb="2" eb="4">
      <t>マイスウ</t>
    </rPh>
    <phoneticPr fontId="2"/>
  </si>
  <si>
    <t>席種変更</t>
    <rPh sb="0" eb="2">
      <t>セキシュ</t>
    </rPh>
    <rPh sb="2" eb="4">
      <t>ヘンコウ</t>
    </rPh>
    <phoneticPr fontId="2"/>
  </si>
  <si>
    <t>確保枚数</t>
    <rPh sb="0" eb="4">
      <t>カクホマイスウ</t>
    </rPh>
    <phoneticPr fontId="2"/>
  </si>
  <si>
    <t>内訳枚数</t>
    <phoneticPr fontId="2"/>
  </si>
  <si>
    <t>説明</t>
    <rPh sb="0" eb="2">
      <t>セツメイ</t>
    </rPh>
    <phoneticPr fontId="2"/>
  </si>
  <si>
    <t>チケッティングガイド記載の
チケットコードをご記入ください。</t>
  </si>
  <si>
    <t>チケットコードを入力いただくと、自動で反映されます。</t>
  </si>
  <si>
    <t>チケッティングガイド記載の
各セッション対象の席種をプルダウン（選択肢）からお選びください。
※対象席種以外の場合お取りすることはできません。</t>
    <rPh sb="32" eb="35">
      <t>センタクシ</t>
    </rPh>
    <rPh sb="39" eb="40">
      <t>エラ</t>
    </rPh>
    <rPh sb="48" eb="50">
      <t>タイショウ</t>
    </rPh>
    <rPh sb="50" eb="52">
      <t>セキシュ</t>
    </rPh>
    <rPh sb="52" eb="54">
      <t>イガイ</t>
    </rPh>
    <rPh sb="55" eb="57">
      <t>バアイ</t>
    </rPh>
    <rPh sb="58" eb="59">
      <t>ト</t>
    </rPh>
    <phoneticPr fontId="2"/>
  </si>
  <si>
    <t>希望席種がお取りできない場合、別席種にてお取りしてもよろしいでしょうか？あてはまるものを選択肢よりお選びください。</t>
    <rPh sb="21" eb="22">
      <t>ト</t>
    </rPh>
    <rPh sb="44" eb="47">
      <t>センタクシ</t>
    </rPh>
    <rPh sb="50" eb="51">
      <t>エラ</t>
    </rPh>
    <phoneticPr fontId="2"/>
  </si>
  <si>
    <t>希望枚数の確保が、席種変更でも対応できなかった場合、確保枚数についてあてはまるものを選択肢よりお選びください。</t>
    <rPh sb="0" eb="4">
      <t>キボウマイスウ</t>
    </rPh>
    <rPh sb="5" eb="7">
      <t>カクホ</t>
    </rPh>
    <rPh sb="9" eb="11">
      <t>セキシュ</t>
    </rPh>
    <rPh sb="11" eb="13">
      <t>ヘンコウ</t>
    </rPh>
    <rPh sb="15" eb="17">
      <t>タイオウ</t>
    </rPh>
    <rPh sb="23" eb="25">
      <t>バアイ</t>
    </rPh>
    <rPh sb="26" eb="28">
      <t>カクホ</t>
    </rPh>
    <rPh sb="28" eb="30">
      <t>マイスウ</t>
    </rPh>
    <rPh sb="42" eb="45">
      <t>センタクシ</t>
    </rPh>
    <rPh sb="48" eb="49">
      <t>エラ</t>
    </rPh>
    <phoneticPr fontId="2"/>
  </si>
  <si>
    <t>こども料金、障害者料金が対応できるセッションにおいてご希望の内訳枚数をご記入ください。
※対応席種外の場合はすべて一般料金となります。
※後日変更可能です。</t>
    <rPh sb="27" eb="29">
      <t>キボウ</t>
    </rPh>
    <rPh sb="45" eb="47">
      <t>タイオウ</t>
    </rPh>
    <rPh sb="47" eb="49">
      <t>セキシュ</t>
    </rPh>
    <rPh sb="49" eb="50">
      <t>ガイ</t>
    </rPh>
    <rPh sb="51" eb="53">
      <t>バアイ</t>
    </rPh>
    <rPh sb="57" eb="59">
      <t>イッパン</t>
    </rPh>
    <rPh sb="59" eb="61">
      <t>リョウキン</t>
    </rPh>
    <rPh sb="69" eb="71">
      <t>ゴジツ</t>
    </rPh>
    <rPh sb="71" eb="73">
      <t>ヘンコウ</t>
    </rPh>
    <rPh sb="73" eb="75">
      <t>カノウ</t>
    </rPh>
    <phoneticPr fontId="2"/>
  </si>
  <si>
    <t>例</t>
    <rPh sb="0" eb="1">
      <t>レイ</t>
    </rPh>
    <phoneticPr fontId="2"/>
  </si>
  <si>
    <t>枚</t>
    <rPh sb="0" eb="1">
      <t>マイ</t>
    </rPh>
    <phoneticPr fontId="2"/>
  </si>
  <si>
    <t>了承する</t>
  </si>
  <si>
    <t>枚数が減ったとしても取得したい</t>
    <phoneticPr fontId="2"/>
  </si>
  <si>
    <t>内こども料金</t>
    <rPh sb="0" eb="1">
      <t>ウチ</t>
    </rPh>
    <phoneticPr fontId="2"/>
  </si>
  <si>
    <t>内障害者料金</t>
    <rPh sb="0" eb="1">
      <t>ウチ</t>
    </rPh>
    <rPh sb="4" eb="6">
      <t>リョウキン</t>
    </rPh>
    <phoneticPr fontId="2"/>
  </si>
  <si>
    <t>①</t>
    <phoneticPr fontId="2"/>
  </si>
  <si>
    <t>すべて確保できなければ必要ない</t>
  </si>
  <si>
    <t>②</t>
    <phoneticPr fontId="2"/>
  </si>
  <si>
    <t>枚数が減ったとしても購入したい</t>
  </si>
  <si>
    <t>③</t>
    <phoneticPr fontId="2"/>
  </si>
  <si>
    <t>④</t>
    <phoneticPr fontId="2"/>
  </si>
  <si>
    <t>⑤</t>
    <phoneticPr fontId="2"/>
  </si>
  <si>
    <t>※申込後、下記事務局回答欄にてご回答いたします。回答に対する詳細・注意事項は、備考欄に記載させていただきます。</t>
    <rPh sb="1" eb="3">
      <t>モウシコミ</t>
    </rPh>
    <rPh sb="3" eb="4">
      <t>アト</t>
    </rPh>
    <rPh sb="5" eb="7">
      <t>カキ</t>
    </rPh>
    <rPh sb="6" eb="7">
      <t>イカ</t>
    </rPh>
    <rPh sb="7" eb="10">
      <t>ジムキョク</t>
    </rPh>
    <rPh sb="10" eb="12">
      <t>カイトウ</t>
    </rPh>
    <rPh sb="12" eb="13">
      <t>ラン</t>
    </rPh>
    <rPh sb="16" eb="18">
      <t>カイトウ</t>
    </rPh>
    <rPh sb="24" eb="26">
      <t>カイトウ</t>
    </rPh>
    <rPh sb="27" eb="28">
      <t>タイ</t>
    </rPh>
    <rPh sb="30" eb="32">
      <t>ショウサイ</t>
    </rPh>
    <rPh sb="33" eb="35">
      <t>チュウイ</t>
    </rPh>
    <rPh sb="35" eb="37">
      <t>ジコウ</t>
    </rPh>
    <rPh sb="39" eb="42">
      <t>ビコウラン</t>
    </rPh>
    <rPh sb="43" eb="45">
      <t>キサイ</t>
    </rPh>
    <phoneticPr fontId="2"/>
  </si>
  <si>
    <t>注文番号</t>
    <rPh sb="0" eb="4">
      <t>チュウモンバンゴウ</t>
    </rPh>
    <phoneticPr fontId="2"/>
  </si>
  <si>
    <t>回 答 日</t>
    <rPh sb="0" eb="1">
      <t>カイ</t>
    </rPh>
    <rPh sb="2" eb="3">
      <t>コタエ</t>
    </rPh>
    <rPh sb="4" eb="5">
      <t>ヒ</t>
    </rPh>
    <phoneticPr fontId="11"/>
  </si>
  <si>
    <t>下記の内容にてご予約を承りました。</t>
    <phoneticPr fontId="2"/>
  </si>
  <si>
    <t>ご希望の内容をお取りすることは出来ませんでした。</t>
    <phoneticPr fontId="2"/>
  </si>
  <si>
    <t>開始時間</t>
    <phoneticPr fontId="2"/>
  </si>
  <si>
    <t>金額</t>
    <rPh sb="0" eb="2">
      <t>キンガク</t>
    </rPh>
    <phoneticPr fontId="2"/>
  </si>
  <si>
    <t>一般単価</t>
    <rPh sb="0" eb="2">
      <t>イッパン</t>
    </rPh>
    <rPh sb="2" eb="4">
      <t>タンカ</t>
    </rPh>
    <phoneticPr fontId="2"/>
  </si>
  <si>
    <t>こども単価</t>
    <rPh sb="3" eb="5">
      <t>タンカ</t>
    </rPh>
    <phoneticPr fontId="2"/>
  </si>
  <si>
    <t>障害者単価</t>
    <rPh sb="0" eb="3">
      <t>ショウガイシャ</t>
    </rPh>
    <rPh sb="3" eb="5">
      <t>タンカ</t>
    </rPh>
    <phoneticPr fontId="2"/>
  </si>
  <si>
    <t>円</t>
    <rPh sb="0" eb="1">
      <t>エン</t>
    </rPh>
    <phoneticPr fontId="2"/>
  </si>
  <si>
    <t>備考</t>
    <rPh sb="0" eb="2">
      <t>ビコウ</t>
    </rPh>
    <phoneticPr fontId="2"/>
  </si>
  <si>
    <t>確認期限</t>
    <rPh sb="0" eb="2">
      <t>カクニン</t>
    </rPh>
    <phoneticPr fontId="2"/>
  </si>
  <si>
    <t>月</t>
    <rPh sb="0" eb="1">
      <t>ツキ</t>
    </rPh>
    <phoneticPr fontId="2"/>
  </si>
  <si>
    <t>曜日</t>
    <rPh sb="0" eb="2">
      <t>ヨウビ</t>
    </rPh>
    <phoneticPr fontId="2"/>
  </si>
  <si>
    <t>：</t>
    <phoneticPr fontId="2"/>
  </si>
  <si>
    <t>00</t>
    <phoneticPr fontId="2"/>
  </si>
  <si>
    <t>まで</t>
    <phoneticPr fontId="2"/>
  </si>
  <si>
    <t>枚　数</t>
    <rPh sb="0" eb="1">
      <t>マイ</t>
    </rPh>
    <rPh sb="2" eb="3">
      <t>スウ</t>
    </rPh>
    <phoneticPr fontId="11"/>
  </si>
  <si>
    <t>合計セッション数</t>
    <rPh sb="0" eb="2">
      <t>ゴウケイ</t>
    </rPh>
    <rPh sb="7" eb="8">
      <t>スウ</t>
    </rPh>
    <phoneticPr fontId="2"/>
  </si>
  <si>
    <t>合計枚数</t>
    <phoneticPr fontId="2"/>
  </si>
  <si>
    <t>内こども</t>
    <rPh sb="0" eb="1">
      <t>ウチ</t>
    </rPh>
    <phoneticPr fontId="2"/>
  </si>
  <si>
    <t>内障害者</t>
    <rPh sb="0" eb="1">
      <t>ウチ</t>
    </rPh>
    <rPh sb="1" eb="4">
      <t>ショウガイシャ</t>
    </rPh>
    <phoneticPr fontId="2"/>
  </si>
  <si>
    <t>チケット合計金額</t>
    <rPh sb="4" eb="6">
      <t>ゴウケイ</t>
    </rPh>
    <phoneticPr fontId="2"/>
  </si>
  <si>
    <t>セッション</t>
    <phoneticPr fontId="2"/>
  </si>
  <si>
    <t>枚</t>
    <phoneticPr fontId="2"/>
  </si>
  <si>
    <t>手数料</t>
    <rPh sb="0" eb="3">
      <t>テスウリョウ</t>
    </rPh>
    <phoneticPr fontId="11"/>
  </si>
  <si>
    <t>発券手数料</t>
    <rPh sb="0" eb="2">
      <t>ハッケン</t>
    </rPh>
    <rPh sb="2" eb="5">
      <t>テスウリョウ</t>
    </rPh>
    <phoneticPr fontId="2"/>
  </si>
  <si>
    <t>配送手数料</t>
    <rPh sb="0" eb="2">
      <t>ハイソウ</t>
    </rPh>
    <rPh sb="2" eb="5">
      <t>テスウリョウ</t>
    </rPh>
    <phoneticPr fontId="2"/>
  </si>
  <si>
    <t>手数料合計金額</t>
    <rPh sb="0" eb="3">
      <t>テスウリョウ</t>
    </rPh>
    <rPh sb="3" eb="5">
      <t>ゴウケイ</t>
    </rPh>
    <phoneticPr fontId="2"/>
  </si>
  <si>
    <t>×</t>
    <phoneticPr fontId="2"/>
  </si>
  <si>
    <t>＝</t>
    <phoneticPr fontId="2"/>
  </si>
  <si>
    <t>円</t>
  </si>
  <si>
    <t>ご請求金額（合計）</t>
    <rPh sb="1" eb="5">
      <t>セイキュウキンガク</t>
    </rPh>
    <rPh sb="6" eb="8">
      <t>ゴウケイ</t>
    </rPh>
    <phoneticPr fontId="11"/>
  </si>
  <si>
    <t>【自治体専用チケット お問い合わせ先】</t>
    <rPh sb="1" eb="4">
      <t>ジチタイ</t>
    </rPh>
    <rPh sb="4" eb="6">
      <t>センヨウ</t>
    </rPh>
    <rPh sb="5" eb="6">
      <t>ヨウ</t>
    </rPh>
    <rPh sb="12" eb="13">
      <t>ト</t>
    </rPh>
    <rPh sb="14" eb="15">
      <t>ア</t>
    </rPh>
    <rPh sb="17" eb="18">
      <t>サキ</t>
    </rPh>
    <phoneticPr fontId="11"/>
  </si>
  <si>
    <t>担当</t>
    <rPh sb="0" eb="2">
      <t>タントウ</t>
    </rPh>
    <phoneticPr fontId="2"/>
  </si>
  <si>
    <t>e-mail</t>
    <phoneticPr fontId="2"/>
  </si>
  <si>
    <t>#</t>
    <phoneticPr fontId="2"/>
  </si>
  <si>
    <t>競技名</t>
  </si>
  <si>
    <t>開始時間</t>
  </si>
  <si>
    <r>
      <t>AA</t>
    </r>
    <r>
      <rPr>
        <b/>
        <sz val="9"/>
        <color theme="1"/>
        <rFont val="ＭＳ Ｐゴシック"/>
        <family val="2"/>
        <charset val="128"/>
      </rPr>
      <t>席</t>
    </r>
    <rPh sb="2" eb="3">
      <t>セキ</t>
    </rPh>
    <phoneticPr fontId="2"/>
  </si>
  <si>
    <r>
      <t>A</t>
    </r>
    <r>
      <rPr>
        <b/>
        <sz val="9"/>
        <color theme="1"/>
        <rFont val="Meiryo UI"/>
        <family val="3"/>
        <charset val="128"/>
      </rPr>
      <t>席</t>
    </r>
    <rPh sb="1" eb="2">
      <t>セキ</t>
    </rPh>
    <phoneticPr fontId="2"/>
  </si>
  <si>
    <r>
      <t>B</t>
    </r>
    <r>
      <rPr>
        <b/>
        <sz val="9"/>
        <color theme="1"/>
        <rFont val="Meiryo UI"/>
        <family val="3"/>
        <charset val="128"/>
      </rPr>
      <t>席</t>
    </r>
    <rPh sb="1" eb="2">
      <t>セキ</t>
    </rPh>
    <phoneticPr fontId="2"/>
  </si>
  <si>
    <r>
      <t>C</t>
    </r>
    <r>
      <rPr>
        <b/>
        <sz val="9"/>
        <color theme="1"/>
        <rFont val="Meiryo UI"/>
        <family val="3"/>
        <charset val="128"/>
      </rPr>
      <t>席</t>
    </r>
    <rPh sb="1" eb="2">
      <t>セキ</t>
    </rPh>
    <phoneticPr fontId="2"/>
  </si>
  <si>
    <r>
      <t>D</t>
    </r>
    <r>
      <rPr>
        <b/>
        <sz val="9"/>
        <color theme="1"/>
        <rFont val="Meiryo UI"/>
        <family val="3"/>
        <charset val="128"/>
      </rPr>
      <t>席</t>
    </r>
    <rPh sb="1" eb="2">
      <t>セキ</t>
    </rPh>
    <phoneticPr fontId="2"/>
  </si>
  <si>
    <t>グランドチケット</t>
  </si>
  <si>
    <r>
      <rPr>
        <b/>
        <sz val="9"/>
        <color theme="1"/>
        <rFont val="Meiryo UI"/>
        <family val="3"/>
        <charset val="128"/>
      </rPr>
      <t>車いす席</t>
    </r>
    <rPh sb="0" eb="1">
      <t>クルマ</t>
    </rPh>
    <rPh sb="3" eb="4">
      <t>セキ</t>
    </rPh>
    <phoneticPr fontId="2"/>
  </si>
  <si>
    <r>
      <rPr>
        <b/>
        <sz val="9"/>
        <color theme="1"/>
        <rFont val="Meiryo"/>
        <family val="3"/>
        <charset val="128"/>
      </rPr>
      <t>子ども</t>
    </r>
    <rPh sb="0" eb="1">
      <t>コ</t>
    </rPh>
    <phoneticPr fontId="2"/>
  </si>
  <si>
    <r>
      <rPr>
        <b/>
        <sz val="9"/>
        <color theme="1"/>
        <rFont val="Meiryo"/>
        <family val="3"/>
        <charset val="128"/>
      </rPr>
      <t>障害者</t>
    </r>
    <rPh sb="0" eb="3">
      <t>ショウガイシャ</t>
    </rPh>
    <phoneticPr fontId="2"/>
  </si>
  <si>
    <t>アジア大会</t>
    <rPh sb="3" eb="5">
      <t>タイカイ</t>
    </rPh>
    <phoneticPr fontId="2"/>
  </si>
  <si>
    <r>
      <t>09/20</t>
    </r>
    <r>
      <rPr>
        <sz val="11"/>
        <color theme="1"/>
        <rFont val="ＭＳ Ｐゴシック"/>
        <family val="2"/>
        <charset val="128"/>
      </rPr>
      <t>（日）</t>
    </r>
  </si>
  <si>
    <r>
      <t>09/21</t>
    </r>
    <r>
      <rPr>
        <sz val="11"/>
        <color theme="1"/>
        <rFont val="ＭＳ Ｐゴシック"/>
        <family val="2"/>
        <charset val="128"/>
      </rPr>
      <t>（月）</t>
    </r>
  </si>
  <si>
    <r>
      <t>09/22</t>
    </r>
    <r>
      <rPr>
        <sz val="11"/>
        <color theme="1"/>
        <rFont val="ＭＳ Ｐゴシック"/>
        <family val="2"/>
        <charset val="128"/>
      </rPr>
      <t>（火）</t>
    </r>
  </si>
  <si>
    <r>
      <t>09/23</t>
    </r>
    <r>
      <rPr>
        <sz val="11"/>
        <color theme="1"/>
        <rFont val="ＭＳ Ｐゴシック"/>
        <family val="2"/>
        <charset val="128"/>
      </rPr>
      <t>（水）</t>
    </r>
  </si>
  <si>
    <r>
      <t>09/25</t>
    </r>
    <r>
      <rPr>
        <sz val="11"/>
        <color theme="1"/>
        <rFont val="ＭＳ Ｐゴシック"/>
        <family val="2"/>
        <charset val="128"/>
      </rPr>
      <t>（金）</t>
    </r>
  </si>
  <si>
    <r>
      <t>09/26</t>
    </r>
    <r>
      <rPr>
        <sz val="11"/>
        <color theme="1"/>
        <rFont val="ＭＳ Ｐゴシック"/>
        <family val="2"/>
        <charset val="128"/>
      </rPr>
      <t>（土）</t>
    </r>
  </si>
  <si>
    <r>
      <t>09/27</t>
    </r>
    <r>
      <rPr>
        <sz val="11"/>
        <color theme="1"/>
        <rFont val="ＭＳ Ｐゴシック"/>
        <family val="2"/>
        <charset val="128"/>
      </rPr>
      <t>（日）</t>
    </r>
  </si>
  <si>
    <r>
      <t>09/28</t>
    </r>
    <r>
      <rPr>
        <sz val="11"/>
        <color theme="1"/>
        <rFont val="ＭＳ Ｐゴシック"/>
        <family val="2"/>
        <charset val="128"/>
      </rPr>
      <t>（月）</t>
    </r>
  </si>
  <si>
    <r>
      <t>09/29</t>
    </r>
    <r>
      <rPr>
        <sz val="11"/>
        <color theme="1"/>
        <rFont val="ＭＳ Ｐゴシック"/>
        <family val="2"/>
        <charset val="128"/>
      </rPr>
      <t>（火）</t>
    </r>
  </si>
  <si>
    <r>
      <t>09/30</t>
    </r>
    <r>
      <rPr>
        <sz val="11"/>
        <color theme="1"/>
        <rFont val="ＭＳ Ｐゴシック"/>
        <family val="2"/>
        <charset val="128"/>
      </rPr>
      <t>（水）</t>
    </r>
  </si>
  <si>
    <r>
      <rPr>
        <sz val="11"/>
        <color theme="1"/>
        <rFont val="ＭＳ Ｐゴシック"/>
        <family val="2"/>
        <charset val="128"/>
      </rPr>
      <t>アーチェリー</t>
    </r>
  </si>
  <si>
    <t>TAR05</t>
  </si>
  <si>
    <t>TAR06</t>
  </si>
  <si>
    <r>
      <t>10/01</t>
    </r>
    <r>
      <rPr>
        <sz val="11"/>
        <color theme="1"/>
        <rFont val="ＭＳ Ｐゴシック"/>
        <family val="2"/>
        <charset val="128"/>
      </rPr>
      <t>（木）</t>
    </r>
  </si>
  <si>
    <t>TAR07</t>
  </si>
  <si>
    <r>
      <t>10/02</t>
    </r>
    <r>
      <rPr>
        <sz val="11"/>
        <color theme="1"/>
        <rFont val="ＭＳ Ｐゴシック"/>
        <family val="2"/>
        <charset val="128"/>
      </rPr>
      <t>（金）</t>
    </r>
  </si>
  <si>
    <t>TAR08</t>
  </si>
  <si>
    <r>
      <t>10/03</t>
    </r>
    <r>
      <rPr>
        <sz val="11"/>
        <color theme="1"/>
        <rFont val="ＭＳ Ｐゴシック"/>
        <family val="2"/>
        <charset val="128"/>
      </rPr>
      <t>（土）</t>
    </r>
  </si>
  <si>
    <r>
      <t>09/16</t>
    </r>
    <r>
      <rPr>
        <sz val="11"/>
        <color theme="1"/>
        <rFont val="ＭＳ Ｐゴシック"/>
        <family val="2"/>
        <charset val="128"/>
      </rPr>
      <t>（水）</t>
    </r>
  </si>
  <si>
    <r>
      <t>09/17</t>
    </r>
    <r>
      <rPr>
        <sz val="11"/>
        <color theme="1"/>
        <rFont val="ＭＳ Ｐゴシック"/>
        <family val="2"/>
        <charset val="128"/>
      </rPr>
      <t>（木）</t>
    </r>
  </si>
  <si>
    <r>
      <t>09/18</t>
    </r>
    <r>
      <rPr>
        <sz val="11"/>
        <color theme="1"/>
        <rFont val="ＭＳ Ｐゴシック"/>
        <family val="2"/>
        <charset val="128"/>
      </rPr>
      <t>（金）</t>
    </r>
  </si>
  <si>
    <r>
      <rPr>
        <sz val="11"/>
        <color theme="1"/>
        <rFont val="ＭＳ Ｐゴシック"/>
        <family val="2"/>
        <charset val="128"/>
      </rPr>
      <t>バレーボール</t>
    </r>
  </si>
  <si>
    <t>VVO02</t>
  </si>
  <si>
    <t>VVO04</t>
  </si>
  <si>
    <t>VVO06</t>
  </si>
  <si>
    <t>VVO08</t>
  </si>
  <si>
    <t>VVO10</t>
  </si>
  <si>
    <t>VVO12</t>
  </si>
  <si>
    <t>VVO13</t>
  </si>
  <si>
    <t>VVO15</t>
  </si>
  <si>
    <t>VVO17</t>
  </si>
  <si>
    <t>VVO19</t>
  </si>
  <si>
    <t>VVO21</t>
  </si>
  <si>
    <t>VVO23</t>
  </si>
  <si>
    <t>BBL01</t>
  </si>
  <si>
    <r>
      <rPr>
        <sz val="11"/>
        <color theme="1"/>
        <rFont val="ＭＳ Ｐゴシック"/>
        <family val="2"/>
        <charset val="128"/>
      </rPr>
      <t>野球</t>
    </r>
  </si>
  <si>
    <t>BBL03</t>
  </si>
  <si>
    <t>BBL05</t>
  </si>
  <si>
    <t>BBL07</t>
  </si>
  <si>
    <t>BBL09</t>
  </si>
  <si>
    <t>BBL11</t>
  </si>
  <si>
    <t>BBL13</t>
  </si>
  <si>
    <t>BBL15</t>
  </si>
  <si>
    <t>BBL17</t>
  </si>
  <si>
    <t>BBL19</t>
  </si>
  <si>
    <t>BBL21</t>
  </si>
  <si>
    <t>パラ大会</t>
    <rPh sb="2" eb="4">
      <t>タイカイ</t>
    </rPh>
    <phoneticPr fontId="2"/>
  </si>
  <si>
    <r>
      <t>10/24</t>
    </r>
    <r>
      <rPr>
        <sz val="11"/>
        <color theme="1"/>
        <rFont val="ＭＳ Ｐゴシック"/>
        <family val="2"/>
        <charset val="128"/>
      </rPr>
      <t>（土）</t>
    </r>
  </si>
  <si>
    <r>
      <rPr>
        <sz val="11"/>
        <color theme="1"/>
        <rFont val="ＭＳ Ｐゴシック"/>
        <family val="2"/>
        <charset val="128"/>
      </rPr>
      <t>パラアーチェリー</t>
    </r>
  </si>
  <si>
    <r>
      <t>10/19</t>
    </r>
    <r>
      <rPr>
        <sz val="11"/>
        <color theme="1"/>
        <rFont val="ＭＳ Ｐゴシック"/>
        <family val="2"/>
        <charset val="128"/>
      </rPr>
      <t>（月）</t>
    </r>
  </si>
  <si>
    <r>
      <t>10/20</t>
    </r>
    <r>
      <rPr>
        <sz val="11"/>
        <color theme="1"/>
        <rFont val="ＭＳ Ｐゴシック"/>
        <family val="2"/>
        <charset val="128"/>
      </rPr>
      <t>（火）</t>
    </r>
  </si>
  <si>
    <t>PAR03</t>
  </si>
  <si>
    <r>
      <t>10/21</t>
    </r>
    <r>
      <rPr>
        <sz val="11"/>
        <color theme="1"/>
        <rFont val="ＭＳ Ｐゴシック"/>
        <family val="2"/>
        <charset val="128"/>
      </rPr>
      <t>（水）</t>
    </r>
  </si>
  <si>
    <t>PAR04</t>
  </si>
  <si>
    <r>
      <t>10/22</t>
    </r>
    <r>
      <rPr>
        <sz val="11"/>
        <color theme="1"/>
        <rFont val="ＭＳ Ｐゴシック"/>
        <family val="2"/>
        <charset val="128"/>
      </rPr>
      <t>（木）</t>
    </r>
  </si>
  <si>
    <t>PAR05</t>
  </si>
  <si>
    <r>
      <t>10/23</t>
    </r>
    <r>
      <rPr>
        <sz val="11"/>
        <color theme="1"/>
        <rFont val="ＭＳ Ｐゴシック"/>
        <family val="2"/>
        <charset val="128"/>
      </rPr>
      <t>（金）</t>
    </r>
  </si>
  <si>
    <t>PAR06</t>
  </si>
  <si>
    <t>VBS01</t>
  </si>
  <si>
    <r>
      <rPr>
        <sz val="11"/>
        <color theme="1"/>
        <rFont val="ＭＳ Ｐゴシック"/>
        <family val="2"/>
        <charset val="128"/>
      </rPr>
      <t>座位バレーボール</t>
    </r>
  </si>
  <si>
    <t>VBS02</t>
  </si>
  <si>
    <t>VBS03</t>
  </si>
  <si>
    <t>VBS04</t>
  </si>
  <si>
    <t>VBS05</t>
  </si>
  <si>
    <t>岡崎市開催チケット専用申込書</t>
    <rPh sb="0" eb="3">
      <t>オカザキシ</t>
    </rPh>
    <rPh sb="3" eb="5">
      <t>カイサイ</t>
    </rPh>
    <rPh sb="9" eb="11">
      <t>センヨウ</t>
    </rPh>
    <rPh sb="11" eb="14">
      <t>モウシコミショ</t>
    </rPh>
    <phoneticPr fontId="2"/>
  </si>
  <si>
    <t>BBL17</t>
    <phoneticPr fontId="2"/>
  </si>
  <si>
    <t>09/26（土）</t>
    <rPh sb="6" eb="7">
      <t>ド</t>
    </rPh>
    <phoneticPr fontId="2"/>
  </si>
  <si>
    <t>C席</t>
    <phoneticPr fontId="2"/>
  </si>
  <si>
    <t>　　〃</t>
    <phoneticPr fontId="2"/>
  </si>
  <si>
    <r>
      <t>≪　</t>
    </r>
    <r>
      <rPr>
        <b/>
        <sz val="14"/>
        <color theme="1"/>
        <rFont val="BIZ UDPゴシック"/>
        <family val="3"/>
        <charset val="128"/>
      </rPr>
      <t>以下　岡崎市　回答欄　</t>
    </r>
    <r>
      <rPr>
        <b/>
        <sz val="14"/>
        <rFont val="BIZ UDPゴシック"/>
        <family val="3"/>
        <charset val="128"/>
      </rPr>
      <t>≫</t>
    </r>
    <rPh sb="2" eb="4">
      <t>イカ</t>
    </rPh>
    <rPh sb="5" eb="8">
      <t>オカザキシ</t>
    </rPh>
    <rPh sb="9" eb="10">
      <t>カイ</t>
    </rPh>
    <rPh sb="10" eb="11">
      <t>コタエ</t>
    </rPh>
    <rPh sb="11" eb="12">
      <t>ラン</t>
    </rPh>
    <phoneticPr fontId="11"/>
  </si>
  <si>
    <t>連絡先</t>
    <rPh sb="0" eb="3">
      <t>レンラクサキ</t>
    </rPh>
    <phoneticPr fontId="2"/>
  </si>
  <si>
    <t>☎ 0564-23-6750</t>
    <phoneticPr fontId="2"/>
  </si>
  <si>
    <t>在庫わずか</t>
    <rPh sb="0" eb="2">
      <t>ザイコ</t>
    </rPh>
    <phoneticPr fontId="2"/>
  </si>
  <si>
    <t>asia2026@city.okazaki.lg.jp</t>
    <phoneticPr fontId="2"/>
  </si>
  <si>
    <t>岡崎市役所　スポーツ振興課アジア競技大会推進係</t>
    <rPh sb="0" eb="5">
      <t>オカザキシヤクショ</t>
    </rPh>
    <rPh sb="10" eb="13">
      <t>シンコウカ</t>
    </rPh>
    <rPh sb="16" eb="20">
      <t>キョウギタイカイ</t>
    </rPh>
    <rPh sb="20" eb="23">
      <t>スイシンカカリ</t>
    </rPh>
    <phoneticPr fontId="2"/>
  </si>
  <si>
    <r>
      <t>・すべての観戦チケットは公益財団法人　愛知・名古屋アジア・アジアパラ競技大会組織委員会 （AINAGOC）定める約款が適用されます。
・チケットのキャンペーン・販売促進活動の利用は一切禁止となります。
・座席位置のご指定はできません。　※岡崎市で開催される競技は同じ席種の中で自由席です。
・3歳未満の未就学児は膝上無料。ただし席が必要な場合はチケットが必要です。こども料金はセッション開催日に15歳未満の方になります。（※販売時の年齢ではない)
・チケットは盗難・紛失・お忘れ等いかなる場合も再発行はいたしません。
・支払方法は銀行振込(納付書対応)のみです。予めご了承ください。
・請求先発行の宛名はご入力いただいた企業・団体様名の表記で使用いたしますのでご留意ください。
・お振込・ご送金にかかる手数料はご購入者様にてご負担ください。
・お申込内容確定後のキャンセル・変更は一切お受けできかねます。
・お申し込みが確定したチケットは2026</t>
    </r>
    <r>
      <rPr>
        <sz val="14"/>
        <color theme="1"/>
        <rFont val="BIZ UDPゴシック"/>
        <family val="3"/>
        <charset val="128"/>
      </rPr>
      <t>年8月初旬より随時納品を予定し</t>
    </r>
    <r>
      <rPr>
        <sz val="14"/>
        <rFont val="BIZ UDPゴシック"/>
        <family val="3"/>
        <charset val="128"/>
      </rPr>
      <t>ております。
・お申込書を受け取り後、所定の期日までにメールにてご回答いたします。</t>
    </r>
    <rPh sb="119" eb="122">
      <t>オカザキシ</t>
    </rPh>
    <rPh sb="123" eb="125">
      <t>カイサイ</t>
    </rPh>
    <rPh sb="128" eb="130">
      <t>キョウギ</t>
    </rPh>
    <rPh sb="131" eb="132">
      <t>オナ</t>
    </rPh>
    <rPh sb="133" eb="135">
      <t>セキシュ</t>
    </rPh>
    <rPh sb="136" eb="137">
      <t>ナカ</t>
    </rPh>
    <rPh sb="138" eb="141">
      <t>ジユウセキ</t>
    </rPh>
    <rPh sb="270" eb="273">
      <t>ノウフショ</t>
    </rPh>
    <rPh sb="310" eb="312">
      <t>キギョウ</t>
    </rPh>
    <rPh sb="430" eb="432">
      <t>ズイジ</t>
    </rPh>
    <phoneticPr fontId="2"/>
  </si>
  <si>
    <r>
      <t xml:space="preserve">◇申込書１枚につき、複数セッション（最大5セッション）をお申込みいただけます。６セッション以上申込む場合は、本申込書をコピーしてお使いください。
</t>
    </r>
    <r>
      <rPr>
        <sz val="16"/>
        <color rgb="FFFF0000"/>
        <rFont val="BIZ UDPゴシック"/>
        <family val="3"/>
        <charset val="128"/>
      </rPr>
      <t xml:space="preserve">　 </t>
    </r>
    <r>
      <rPr>
        <u/>
        <sz val="16"/>
        <color rgb="FFFF0000"/>
        <rFont val="BIZ UDPゴシック"/>
        <family val="3"/>
        <charset val="128"/>
      </rPr>
      <t>チケッティングガイドに記載の各セッションのチケットコードをご入力ください。</t>
    </r>
    <rPh sb="45" eb="47">
      <t>イジョウ</t>
    </rPh>
    <rPh sb="47" eb="49">
      <t>モウシコミ</t>
    </rPh>
    <rPh sb="50" eb="52">
      <t>バアイ</t>
    </rPh>
    <rPh sb="54" eb="55">
      <t>ホン</t>
    </rPh>
    <rPh sb="55" eb="58">
      <t>モウシコミショ</t>
    </rPh>
    <rPh sb="65" eb="66">
      <t>ツカ</t>
    </rPh>
    <phoneticPr fontId="2"/>
  </si>
  <si>
    <t>合計20枚以上としてください。</t>
    <rPh sb="0" eb="2">
      <t>ゴウケイ</t>
    </rPh>
    <rPh sb="4" eb="5">
      <t>マイ</t>
    </rPh>
    <rPh sb="5" eb="7">
      <t>イジョウ</t>
    </rPh>
    <phoneticPr fontId="2"/>
  </si>
  <si>
    <r>
      <rPr>
        <b/>
        <u/>
        <sz val="20"/>
        <color theme="1"/>
        <rFont val="BIZ UDPゴシック"/>
        <family val="3"/>
        <charset val="128"/>
      </rPr>
      <t>1団体20枚以上のチケットを選択</t>
    </r>
    <r>
      <rPr>
        <b/>
        <sz val="20"/>
        <color theme="1"/>
        <rFont val="BIZ UDPゴシック"/>
        <family val="3"/>
        <charset val="128"/>
      </rPr>
      <t xml:space="preserve">し、メールにて申し込みをお願いします。　
E-mail：asia2026@city.okazaki.lg.jp
</t>
    </r>
    <r>
      <rPr>
        <b/>
        <sz val="20"/>
        <color rgb="FFFF0000"/>
        <rFont val="BIZ UDPゴシック"/>
        <family val="3"/>
        <charset val="128"/>
      </rPr>
      <t>申込期限　7月14日（火） まで</t>
    </r>
    <rPh sb="1" eb="3">
      <t>ダンタイ</t>
    </rPh>
    <rPh sb="5" eb="6">
      <t>マイ</t>
    </rPh>
    <rPh sb="6" eb="8">
      <t>イジョウ</t>
    </rPh>
    <rPh sb="14" eb="16">
      <t>センタク</t>
    </rPh>
    <rPh sb="23" eb="24">
      <t>モウ</t>
    </rPh>
    <rPh sb="25" eb="26">
      <t>コ</t>
    </rPh>
    <rPh sb="29" eb="30">
      <t>ネガ</t>
    </rPh>
    <rPh sb="72" eb="74">
      <t>モウシコミ</t>
    </rPh>
    <rPh sb="74" eb="76">
      <t>キゲン</t>
    </rPh>
    <rPh sb="83" eb="8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</si>
</sst>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h:mm;@"/>
    <numFmt numFmtId="177" formatCode="&quot;¥&quot;#,##0_);[Red]\(&quot;¥&quot;#,##0\)"/>
    <numFmt numFmtId="178" formatCode="0_);[Red]\(0\)"/>
  </numFmts>
  <fonts count="4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ＭＳ Ｐゴシック"/>
      <family val="3"/>
      <charset val="128"/>
    </font>
    <font>
      <b/>
      <sz val="24"/>
      <color theme="1"/>
      <name val="BIZ UDPゴシック"/>
      <family val="3"/>
      <charset val="128"/>
    </font>
    <font>
      <sz val="12"/>
      <name val="HG丸ｺﾞｼｯｸM-PRO"/>
      <family val="3"/>
      <charset val="128"/>
    </font>
    <font>
      <b/>
      <sz val="14"/>
      <name val="BIZ UDPゴシック"/>
      <family val="3"/>
      <charset val="128"/>
    </font>
    <font>
      <b/>
      <sz val="20"/>
      <color theme="1"/>
      <name val="BIZ UDPゴシック"/>
      <family val="3"/>
      <charset val="128"/>
    </font>
    <font>
      <b/>
      <sz val="20"/>
      <color rgb="FFFF0000"/>
      <name val="BIZ UDPゴシック"/>
      <family val="3"/>
      <charset val="128"/>
    </font>
    <font>
      <b/>
      <sz val="12"/>
      <color theme="1"/>
      <name val="BIZ UDPゴシック"/>
      <family val="3"/>
      <charset val="128"/>
    </font>
    <font>
      <sz val="6"/>
      <name val="ＭＳ Ｐゴシック"/>
      <family val="3"/>
      <charset val="128"/>
    </font>
    <font>
      <sz val="9"/>
      <color rgb="FFFF0000"/>
      <name val="BIZ UDPゴシック"/>
      <family val="3"/>
      <charset val="128"/>
    </font>
    <font>
      <u/>
      <sz val="16"/>
      <color rgb="FFFF0000"/>
      <name val="BIZ UDPゴシック"/>
      <family val="3"/>
      <charset val="128"/>
    </font>
    <font>
      <sz val="15"/>
      <name val="BIZ UDPゴシック"/>
      <family val="3"/>
      <charset val="128"/>
    </font>
    <font>
      <b/>
      <sz val="15"/>
      <name val="BIZ UDPゴシック"/>
      <family val="3"/>
      <charset val="128"/>
    </font>
    <font>
      <b/>
      <sz val="12"/>
      <name val="BIZ UDPゴシック"/>
      <family val="3"/>
      <charset val="128"/>
    </font>
    <font>
      <sz val="12"/>
      <name val="BIZ UDPゴシック"/>
      <family val="3"/>
      <charset val="128"/>
    </font>
    <font>
      <sz val="12"/>
      <color theme="1"/>
      <name val="BIZ UDPゴシック"/>
      <family val="3"/>
      <charset val="128"/>
    </font>
    <font>
      <sz val="14"/>
      <name val="BIZ UDPゴシック"/>
      <family val="3"/>
      <charset val="128"/>
    </font>
    <font>
      <sz val="20"/>
      <name val="BIZ UDPゴシック"/>
      <family val="3"/>
      <charset val="128"/>
    </font>
    <font>
      <b/>
      <sz val="12"/>
      <color theme="0"/>
      <name val="BIZ UDPゴシック"/>
      <family val="3"/>
      <charset val="128"/>
    </font>
    <font>
      <sz val="14"/>
      <color theme="1"/>
      <name val="BIZ UDPゴシック"/>
      <family val="3"/>
      <charset val="128"/>
    </font>
    <font>
      <sz val="18"/>
      <name val="BIZ UDPゴシック"/>
      <family val="3"/>
      <charset val="128"/>
    </font>
    <font>
      <sz val="18"/>
      <color theme="1"/>
      <name val="BIZ UDPゴシック"/>
      <family val="3"/>
      <charset val="128"/>
    </font>
    <font>
      <sz val="8"/>
      <name val="BIZ UDPゴシック"/>
      <family val="3"/>
      <charset val="128"/>
    </font>
    <font>
      <sz val="11"/>
      <color theme="1"/>
      <name val="BIZ UDPゴシック"/>
      <family val="3"/>
      <charset val="128"/>
    </font>
    <font>
      <sz val="11"/>
      <name val="BIZ UDPゴシック"/>
      <family val="3"/>
      <charset val="128"/>
    </font>
    <font>
      <sz val="10"/>
      <name val="HG丸ｺﾞｼｯｸM-PRO"/>
      <family val="3"/>
      <charset val="128"/>
    </font>
    <font>
      <b/>
      <sz val="14"/>
      <color theme="1"/>
      <name val="BIZ UDPゴシック"/>
      <family val="3"/>
      <charset val="128"/>
    </font>
    <font>
      <sz val="24"/>
      <name val="BIZ UDPゴシック"/>
      <family val="3"/>
      <charset val="128"/>
    </font>
    <font>
      <sz val="16"/>
      <name val="BIZ UDPゴシック"/>
      <family val="3"/>
      <charset val="128"/>
    </font>
    <font>
      <sz val="14"/>
      <name val="HG丸ｺﾞｼｯｸM-PRO"/>
      <family val="3"/>
      <charset val="128"/>
    </font>
    <font>
      <sz val="20"/>
      <color rgb="FFFF0000"/>
      <name val="BIZ UDPゴシック"/>
      <family val="3"/>
      <charset val="128"/>
    </font>
    <font>
      <sz val="11"/>
      <color theme="1"/>
      <name val="Arial"/>
      <family val="2"/>
    </font>
    <font>
      <b/>
      <sz val="9"/>
      <color theme="1"/>
      <name val="Arial"/>
      <family val="2"/>
    </font>
    <font>
      <b/>
      <sz val="9"/>
      <color theme="1"/>
      <name val="ＭＳ Ｐゴシック"/>
      <family val="2"/>
      <charset val="128"/>
    </font>
    <font>
      <b/>
      <sz val="9"/>
      <color theme="1"/>
      <name val="Meiryo UI"/>
      <family val="3"/>
      <charset val="128"/>
    </font>
    <font>
      <b/>
      <sz val="9"/>
      <color theme="1"/>
      <name val="Meiryo"/>
      <family val="3"/>
      <charset val="128"/>
    </font>
    <font>
      <sz val="11"/>
      <color theme="1"/>
      <name val="ＭＳ Ｐゴシック"/>
      <family val="2"/>
      <charset val="128"/>
    </font>
    <font>
      <sz val="9"/>
      <color theme="1"/>
      <name val="Arial"/>
      <family val="2"/>
    </font>
    <font>
      <sz val="11"/>
      <color theme="1"/>
      <name val="ＭＳ ゴシック"/>
      <family val="2"/>
      <charset val="128"/>
    </font>
    <font>
      <b/>
      <sz val="11"/>
      <color theme="1"/>
      <name val="游ゴシック"/>
      <family val="3"/>
      <charset val="128"/>
      <scheme val="minor"/>
    </font>
    <font>
      <u/>
      <sz val="16"/>
      <color theme="10"/>
      <name val="BIZ UDPゴシック"/>
      <family val="3"/>
      <charset val="128"/>
    </font>
    <font>
      <sz val="16"/>
      <color theme="1"/>
      <name val="BIZ UDPゴシック"/>
      <family val="3"/>
      <charset val="128"/>
    </font>
    <font>
      <sz val="16"/>
      <color rgb="FFFF0000"/>
      <name val="BIZ UDPゴシック"/>
      <family val="3"/>
      <charset val="128"/>
    </font>
    <font>
      <sz val="12"/>
      <color rgb="FFFF0000"/>
      <name val="BIZ UDPゴシック"/>
      <family val="3"/>
      <charset val="128"/>
    </font>
    <font>
      <b/>
      <u/>
      <sz val="20"/>
      <color theme="1"/>
      <name val="BIZ UDPゴシック"/>
      <family val="3"/>
      <charset val="128"/>
    </font>
  </fonts>
  <fills count="10">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indexed="65"/>
        <bgColor indexed="64"/>
      </patternFill>
    </fill>
  </fills>
  <borders count="75">
    <border>
      <left/>
      <right/>
      <top/>
      <bottom/>
      <diagonal/>
    </border>
    <border>
      <left/>
      <right/>
      <top/>
      <bottom style="thick">
        <color indexed="64"/>
      </bottom>
      <diagonal/>
    </border>
    <border>
      <left/>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ck">
        <color indexed="64"/>
      </top>
      <bottom style="thick">
        <color indexed="64"/>
      </bottom>
      <diagonal/>
    </border>
    <border>
      <left/>
      <right style="thin">
        <color indexed="64"/>
      </right>
      <top/>
      <bottom style="thin">
        <color indexed="64"/>
      </bottom>
      <diagonal/>
    </border>
    <border>
      <left/>
      <right/>
      <top style="thick">
        <color indexed="64"/>
      </top>
      <bottom style="thick">
        <color indexed="64"/>
      </bottom>
      <diagonal/>
    </border>
    <border>
      <left/>
      <right/>
      <top/>
      <bottom style="thin">
        <color indexed="64"/>
      </bottom>
      <diagonal/>
    </border>
    <border>
      <left style="thick">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right style="thin">
        <color indexed="64"/>
      </right>
      <top style="thick">
        <color auto="1"/>
      </top>
      <bottom style="thick">
        <color indexed="64"/>
      </bottom>
      <diagonal/>
    </border>
    <border>
      <left style="thin">
        <color indexed="64"/>
      </left>
      <right/>
      <top style="thick">
        <color auto="1"/>
      </top>
      <bottom style="thick">
        <color indexed="64"/>
      </bottom>
      <diagonal/>
    </border>
    <border>
      <left style="thick">
        <color auto="1"/>
      </left>
      <right/>
      <top style="thick">
        <color auto="1"/>
      </top>
      <bottom style="hair">
        <color auto="1"/>
      </bottom>
      <diagonal/>
    </border>
    <border>
      <left/>
      <right/>
      <top style="thick">
        <color auto="1"/>
      </top>
      <bottom style="hair">
        <color indexed="64"/>
      </bottom>
      <diagonal/>
    </border>
    <border>
      <left/>
      <right style="thin">
        <color auto="1"/>
      </right>
      <top style="thick">
        <color auto="1"/>
      </top>
      <bottom style="hair">
        <color indexed="64"/>
      </bottom>
      <diagonal/>
    </border>
    <border>
      <left style="thin">
        <color indexed="64"/>
      </left>
      <right/>
      <top style="thick">
        <color auto="1"/>
      </top>
      <bottom style="hair">
        <color indexed="64"/>
      </bottom>
      <diagonal/>
    </border>
    <border>
      <left/>
      <right style="thick">
        <color auto="1"/>
      </right>
      <top style="thick">
        <color auto="1"/>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ck">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ck">
        <color auto="1"/>
      </left>
      <right style="thin">
        <color indexed="64"/>
      </right>
      <top style="thin">
        <color indexed="64"/>
      </top>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cellStyleXfs>
  <cellXfs count="354">
    <xf numFmtId="0" fontId="0" fillId="0" borderId="0" xfId="0">
      <alignment vertical="center"/>
    </xf>
    <xf numFmtId="0" fontId="6" fillId="0" borderId="0" xfId="3" applyFont="1" applyAlignment="1">
      <alignment vertical="center"/>
    </xf>
    <xf numFmtId="0" fontId="17" fillId="0" borderId="15" xfId="3" applyFont="1" applyBorder="1" applyAlignment="1" applyProtection="1">
      <alignment vertical="center"/>
      <protection locked="0"/>
    </xf>
    <xf numFmtId="0" fontId="17" fillId="0" borderId="15" xfId="3" applyFont="1" applyBorder="1" applyAlignment="1" applyProtection="1">
      <alignment horizontal="right" vertical="center"/>
      <protection locked="0"/>
    </xf>
    <xf numFmtId="0" fontId="17" fillId="0" borderId="13" xfId="3" applyFont="1" applyBorder="1" applyAlignment="1" applyProtection="1">
      <alignment horizontal="left" vertical="center"/>
      <protection locked="0"/>
    </xf>
    <xf numFmtId="49" fontId="17" fillId="0" borderId="44" xfId="3" applyNumberFormat="1" applyFont="1" applyBorder="1" applyAlignment="1" applyProtection="1">
      <alignment vertical="center"/>
      <protection locked="0"/>
    </xf>
    <xf numFmtId="49" fontId="17" fillId="0" borderId="48" xfId="3" applyNumberFormat="1" applyFont="1" applyBorder="1" applyAlignment="1" applyProtection="1">
      <alignment horizontal="center" vertical="center"/>
      <protection locked="0"/>
    </xf>
    <xf numFmtId="49" fontId="17" fillId="0" borderId="44" xfId="3" applyNumberFormat="1" applyFont="1" applyBorder="1" applyAlignment="1" applyProtection="1">
      <alignment horizontal="center" vertical="center"/>
      <protection locked="0"/>
    </xf>
    <xf numFmtId="0" fontId="17" fillId="6" borderId="32" xfId="3" applyFont="1" applyFill="1" applyBorder="1"/>
    <xf numFmtId="0" fontId="17" fillId="6" borderId="13" xfId="3" applyFont="1" applyFill="1" applyBorder="1"/>
    <xf numFmtId="0" fontId="17" fillId="0" borderId="14" xfId="3" applyFont="1" applyBorder="1" applyProtection="1">
      <protection locked="0"/>
    </xf>
    <xf numFmtId="0" fontId="17" fillId="0" borderId="47" xfId="3" applyFont="1" applyBorder="1" applyProtection="1">
      <protection locked="0"/>
    </xf>
    <xf numFmtId="0" fontId="17" fillId="0" borderId="8" xfId="3" applyFont="1" applyBorder="1" applyProtection="1">
      <protection locked="0"/>
    </xf>
    <xf numFmtId="0" fontId="17" fillId="0" borderId="59" xfId="3" applyFont="1" applyBorder="1" applyProtection="1">
      <protection locked="0"/>
    </xf>
    <xf numFmtId="0" fontId="17" fillId="0" borderId="52" xfId="3" applyFont="1" applyBorder="1" applyProtection="1">
      <protection locked="0"/>
    </xf>
    <xf numFmtId="0" fontId="17" fillId="0" borderId="55" xfId="3" applyFont="1" applyBorder="1" applyProtection="1">
      <protection locked="0"/>
    </xf>
    <xf numFmtId="0" fontId="28" fillId="0" borderId="0" xfId="3" applyFont="1" applyAlignment="1">
      <alignment vertical="center"/>
    </xf>
    <xf numFmtId="0" fontId="17" fillId="0" borderId="9" xfId="3" applyFont="1" applyBorder="1" applyProtection="1">
      <protection locked="0"/>
    </xf>
    <xf numFmtId="0" fontId="6" fillId="0" borderId="8" xfId="3" applyFont="1" applyBorder="1" applyAlignment="1" applyProtection="1">
      <alignment vertical="center"/>
      <protection locked="0"/>
    </xf>
    <xf numFmtId="178" fontId="22" fillId="0" borderId="12" xfId="3" applyNumberFormat="1" applyFont="1" applyBorder="1" applyAlignment="1" applyProtection="1">
      <alignment vertical="center"/>
      <protection locked="0"/>
    </xf>
    <xf numFmtId="178" fontId="24" fillId="0" borderId="8" xfId="3" applyNumberFormat="1" applyFont="1" applyBorder="1" applyAlignment="1" applyProtection="1">
      <alignment vertical="center"/>
      <protection locked="0"/>
    </xf>
    <xf numFmtId="0" fontId="6" fillId="0" borderId="0" xfId="3" applyFont="1" applyAlignment="1">
      <alignment horizontal="center" vertical="center"/>
    </xf>
    <xf numFmtId="0" fontId="17" fillId="0" borderId="0" xfId="3" applyFont="1" applyAlignment="1" applyProtection="1">
      <alignment horizontal="center" vertical="center"/>
      <protection locked="0"/>
    </xf>
    <xf numFmtId="0" fontId="23" fillId="0" borderId="0" xfId="3" applyFont="1" applyAlignment="1" applyProtection="1">
      <alignment vertical="center"/>
      <protection locked="0"/>
    </xf>
    <xf numFmtId="0" fontId="34" fillId="0" borderId="0" xfId="0" applyFont="1">
      <alignment vertical="center"/>
    </xf>
    <xf numFmtId="0" fontId="35" fillId="4" borderId="9" xfId="0" applyFont="1" applyFill="1" applyBorder="1" applyAlignment="1">
      <alignment horizontal="right" vertical="center" wrapText="1"/>
    </xf>
    <xf numFmtId="0" fontId="35" fillId="4" borderId="9" xfId="0" applyFont="1" applyFill="1" applyBorder="1" applyAlignment="1">
      <alignment horizontal="center" vertical="center" wrapText="1"/>
    </xf>
    <xf numFmtId="0" fontId="39" fillId="0" borderId="0" xfId="0" applyFont="1">
      <alignment vertical="center"/>
    </xf>
    <xf numFmtId="0" fontId="40" fillId="0" borderId="9" xfId="0" applyFont="1" applyBorder="1">
      <alignment vertical="center"/>
    </xf>
    <xf numFmtId="0" fontId="34" fillId="3" borderId="9" xfId="0" applyFont="1" applyFill="1" applyBorder="1" applyAlignment="1">
      <alignment horizontal="center" vertical="center"/>
    </xf>
    <xf numFmtId="0" fontId="34" fillId="0" borderId="9" xfId="0" applyFont="1" applyBorder="1">
      <alignment vertical="center"/>
    </xf>
    <xf numFmtId="20" fontId="34" fillId="0" borderId="9" xfId="0" applyNumberFormat="1" applyFont="1" applyBorder="1">
      <alignment vertical="center"/>
    </xf>
    <xf numFmtId="6" fontId="34" fillId="0" borderId="9" xfId="0" applyNumberFormat="1" applyFont="1" applyBorder="1">
      <alignment vertical="center"/>
    </xf>
    <xf numFmtId="0" fontId="39" fillId="0" borderId="9" xfId="0" applyFont="1" applyBorder="1">
      <alignment vertical="center"/>
    </xf>
    <xf numFmtId="49" fontId="17" fillId="0" borderId="45" xfId="3" applyNumberFormat="1" applyFont="1" applyBorder="1" applyAlignment="1" applyProtection="1">
      <alignment horizontal="center" vertical="center"/>
      <protection locked="0"/>
    </xf>
    <xf numFmtId="0" fontId="41" fillId="0" borderId="9" xfId="0" applyFont="1" applyBorder="1">
      <alignment vertical="center"/>
    </xf>
    <xf numFmtId="0" fontId="42" fillId="0" borderId="0" xfId="0" applyFont="1">
      <alignment vertical="center"/>
    </xf>
    <xf numFmtId="0" fontId="5" fillId="2" borderId="30" xfId="3" applyFont="1" applyFill="1" applyBorder="1" applyAlignment="1">
      <alignment horizontal="center" vertical="center"/>
    </xf>
    <xf numFmtId="0" fontId="5" fillId="2" borderId="0" xfId="3" applyFont="1" applyFill="1" applyAlignment="1">
      <alignment horizontal="center" vertical="center"/>
    </xf>
    <xf numFmtId="0" fontId="5" fillId="2" borderId="31" xfId="3" applyFont="1" applyFill="1" applyBorder="1" applyAlignment="1">
      <alignment horizontal="center" vertical="center"/>
    </xf>
    <xf numFmtId="0" fontId="7" fillId="0" borderId="30" xfId="3" applyFont="1" applyBorder="1" applyAlignment="1">
      <alignment horizontal="center" vertical="center" wrapText="1"/>
    </xf>
    <xf numFmtId="0" fontId="7" fillId="0" borderId="0" xfId="3" applyFont="1" applyAlignment="1">
      <alignment horizontal="center" vertical="center" wrapText="1"/>
    </xf>
    <xf numFmtId="0" fontId="8" fillId="0" borderId="0" xfId="3" applyFont="1" applyAlignment="1">
      <alignment horizontal="left" vertical="center" wrapText="1"/>
    </xf>
    <xf numFmtId="0" fontId="8" fillId="0" borderId="31" xfId="3" applyFont="1" applyBorder="1" applyAlignment="1">
      <alignment horizontal="left" vertical="center" wrapText="1"/>
    </xf>
    <xf numFmtId="0" fontId="10" fillId="2" borderId="30" xfId="3" applyFont="1" applyFill="1" applyBorder="1" applyAlignment="1">
      <alignment horizontal="center" vertical="center"/>
    </xf>
    <xf numFmtId="0" fontId="10" fillId="2" borderId="0" xfId="3" applyFont="1" applyFill="1" applyAlignment="1">
      <alignment horizontal="center" vertical="center"/>
    </xf>
    <xf numFmtId="0" fontId="10" fillId="2" borderId="31" xfId="3" applyFont="1" applyFill="1" applyBorder="1" applyAlignment="1">
      <alignment horizontal="center" vertical="center"/>
    </xf>
    <xf numFmtId="0" fontId="18" fillId="3" borderId="34" xfId="3" applyFont="1" applyFill="1" applyBorder="1" applyAlignment="1" applyProtection="1">
      <alignment horizontal="center" vertical="center" wrapText="1"/>
      <protection locked="0"/>
    </xf>
    <xf numFmtId="0" fontId="18" fillId="3" borderId="35" xfId="3" applyFont="1" applyFill="1" applyBorder="1" applyAlignment="1" applyProtection="1">
      <alignment horizontal="center" vertical="center" wrapText="1"/>
      <protection locked="0"/>
    </xf>
    <xf numFmtId="0" fontId="18" fillId="3" borderId="36" xfId="3" applyFont="1" applyFill="1" applyBorder="1" applyAlignment="1" applyProtection="1">
      <alignment horizontal="center" vertical="center" wrapText="1"/>
      <protection locked="0"/>
    </xf>
    <xf numFmtId="0" fontId="17" fillId="4" borderId="37" xfId="3" applyFont="1" applyFill="1" applyBorder="1" applyAlignment="1" applyProtection="1">
      <alignment horizontal="left" vertical="center"/>
      <protection locked="0"/>
    </xf>
    <xf numFmtId="0" fontId="17" fillId="4" borderId="35" xfId="3" applyFont="1" applyFill="1" applyBorder="1" applyAlignment="1" applyProtection="1">
      <alignment horizontal="left" vertical="center"/>
      <protection locked="0"/>
    </xf>
    <xf numFmtId="0" fontId="17" fillId="4" borderId="36" xfId="3" applyFont="1" applyFill="1" applyBorder="1" applyAlignment="1" applyProtection="1">
      <alignment horizontal="left" vertical="center"/>
      <protection locked="0"/>
    </xf>
    <xf numFmtId="0" fontId="18" fillId="3" borderId="37" xfId="3" applyFont="1" applyFill="1" applyBorder="1" applyAlignment="1" applyProtection="1">
      <alignment horizontal="center" vertical="center" wrapText="1"/>
      <protection locked="0"/>
    </xf>
    <xf numFmtId="0" fontId="18" fillId="4" borderId="37" xfId="3" applyFont="1" applyFill="1" applyBorder="1" applyAlignment="1" applyProtection="1">
      <alignment horizontal="left" vertical="center" wrapText="1"/>
      <protection locked="0"/>
    </xf>
    <xf numFmtId="0" fontId="18" fillId="4" borderId="35" xfId="3" applyFont="1" applyFill="1" applyBorder="1" applyAlignment="1" applyProtection="1">
      <alignment horizontal="left" vertical="center" wrapText="1"/>
      <protection locked="0"/>
    </xf>
    <xf numFmtId="0" fontId="18" fillId="4" borderId="38" xfId="3" applyFont="1" applyFill="1" applyBorder="1" applyAlignment="1" applyProtection="1">
      <alignment horizontal="left" vertical="center" wrapText="1"/>
      <protection locked="0"/>
    </xf>
    <xf numFmtId="0" fontId="18" fillId="3" borderId="20" xfId="3" applyFont="1" applyFill="1" applyBorder="1" applyAlignment="1" applyProtection="1">
      <alignment horizontal="center" vertical="center" wrapText="1"/>
      <protection locked="0"/>
    </xf>
    <xf numFmtId="0" fontId="18" fillId="3" borderId="16" xfId="3" applyFont="1" applyFill="1" applyBorder="1" applyAlignment="1" applyProtection="1">
      <alignment horizontal="center" vertical="center" wrapText="1"/>
      <protection locked="0"/>
    </xf>
    <xf numFmtId="0" fontId="18" fillId="3" borderId="14" xfId="3" applyFont="1" applyFill="1" applyBorder="1" applyAlignment="1" applyProtection="1">
      <alignment horizontal="center" vertical="center" wrapText="1"/>
      <protection locked="0"/>
    </xf>
    <xf numFmtId="0" fontId="17" fillId="4" borderId="39" xfId="3" applyFont="1" applyFill="1" applyBorder="1" applyAlignment="1" applyProtection="1">
      <alignment horizontal="left" vertical="center"/>
      <protection locked="0"/>
    </xf>
    <xf numFmtId="0" fontId="17" fillId="4" borderId="40" xfId="3" applyFont="1" applyFill="1" applyBorder="1" applyAlignment="1" applyProtection="1">
      <alignment horizontal="left" vertical="center"/>
      <protection locked="0"/>
    </xf>
    <xf numFmtId="0" fontId="17" fillId="4" borderId="41" xfId="3" applyFont="1" applyFill="1" applyBorder="1" applyAlignment="1" applyProtection="1">
      <alignment horizontal="left" vertical="center"/>
      <protection locked="0"/>
    </xf>
    <xf numFmtId="0" fontId="18" fillId="3" borderId="42" xfId="3" applyFont="1" applyFill="1" applyBorder="1" applyAlignment="1" applyProtection="1">
      <alignment horizontal="center" vertical="center" wrapText="1"/>
      <protection locked="0"/>
    </xf>
    <xf numFmtId="0" fontId="18" fillId="4" borderId="39" xfId="3" applyFont="1" applyFill="1" applyBorder="1" applyAlignment="1" applyProtection="1">
      <alignment horizontal="left" vertical="center" wrapText="1"/>
      <protection locked="0"/>
    </xf>
    <xf numFmtId="0" fontId="18" fillId="4" borderId="40" xfId="3" applyFont="1" applyFill="1" applyBorder="1" applyAlignment="1" applyProtection="1">
      <alignment horizontal="left" vertical="center" wrapText="1"/>
      <protection locked="0"/>
    </xf>
    <xf numFmtId="0" fontId="18" fillId="4" borderId="43" xfId="3" applyFont="1" applyFill="1" applyBorder="1" applyAlignment="1" applyProtection="1">
      <alignment horizontal="left" vertical="center" wrapText="1"/>
      <protection locked="0"/>
    </xf>
    <xf numFmtId="0" fontId="19" fillId="0" borderId="30" xfId="3" applyFont="1" applyBorder="1" applyAlignment="1">
      <alignment horizontal="left" vertical="center" wrapText="1"/>
    </xf>
    <xf numFmtId="0" fontId="19" fillId="0" borderId="0" xfId="3" applyFont="1" applyAlignment="1">
      <alignment horizontal="left" vertical="center" wrapText="1"/>
    </xf>
    <xf numFmtId="0" fontId="19" fillId="0" borderId="31" xfId="3" applyFont="1" applyBorder="1" applyAlignment="1">
      <alignment horizontal="left" vertical="center" wrapText="1"/>
    </xf>
    <xf numFmtId="0" fontId="13" fillId="0" borderId="30" xfId="3" applyFont="1" applyBorder="1" applyAlignment="1">
      <alignment horizontal="left" vertical="center" wrapText="1"/>
    </xf>
    <xf numFmtId="0" fontId="13" fillId="0" borderId="0" xfId="3" applyFont="1" applyAlignment="1">
      <alignment horizontal="left" vertical="center" wrapText="1"/>
    </xf>
    <xf numFmtId="0" fontId="13" fillId="0" borderId="31" xfId="3" applyFont="1" applyBorder="1" applyAlignment="1">
      <alignment horizontal="left" vertical="center" wrapText="1"/>
    </xf>
    <xf numFmtId="0" fontId="14" fillId="0" borderId="7" xfId="3" applyFont="1" applyBorder="1" applyAlignment="1" applyProtection="1">
      <alignment horizontal="center" vertical="center"/>
      <protection locked="0"/>
    </xf>
    <xf numFmtId="0" fontId="14" fillId="0" borderId="1" xfId="3" applyFont="1" applyBorder="1" applyAlignment="1" applyProtection="1">
      <alignment horizontal="center" vertical="center"/>
      <protection locked="0"/>
    </xf>
    <xf numFmtId="0" fontId="15" fillId="0" borderId="1" xfId="3" applyFont="1" applyBorder="1" applyAlignment="1" applyProtection="1">
      <alignment horizontal="left" vertical="center" shrinkToFit="1"/>
      <protection locked="0"/>
    </xf>
    <xf numFmtId="0" fontId="16" fillId="3" borderId="18" xfId="3" applyFont="1" applyFill="1" applyBorder="1" applyAlignment="1" applyProtection="1">
      <alignment horizontal="center" vertical="center"/>
      <protection locked="0"/>
    </xf>
    <xf numFmtId="0" fontId="16" fillId="3" borderId="15" xfId="3" applyFont="1" applyFill="1" applyBorder="1" applyAlignment="1" applyProtection="1">
      <alignment horizontal="center" vertical="center"/>
      <protection locked="0"/>
    </xf>
    <xf numFmtId="0" fontId="16" fillId="3" borderId="32" xfId="3" applyFont="1" applyFill="1" applyBorder="1" applyAlignment="1" applyProtection="1">
      <alignment horizontal="center" vertical="center"/>
      <protection locked="0"/>
    </xf>
    <xf numFmtId="0" fontId="17" fillId="0" borderId="33" xfId="3" applyFont="1" applyBorder="1" applyAlignment="1" applyProtection="1">
      <alignment horizontal="center" vertical="center"/>
      <protection locked="0"/>
    </xf>
    <xf numFmtId="0" fontId="17" fillId="0" borderId="15" xfId="3" applyFont="1" applyBorder="1" applyAlignment="1" applyProtection="1">
      <alignment horizontal="center" vertical="center"/>
      <protection locked="0"/>
    </xf>
    <xf numFmtId="0" fontId="19" fillId="4" borderId="44" xfId="3" applyFont="1" applyFill="1" applyBorder="1" applyAlignment="1" applyProtection="1">
      <alignment horizontal="center" vertical="center"/>
      <protection locked="0"/>
    </xf>
    <xf numFmtId="0" fontId="19" fillId="4" borderId="45" xfId="3" applyFont="1" applyFill="1" applyBorder="1" applyAlignment="1" applyProtection="1">
      <alignment horizontal="center" vertical="center"/>
      <protection locked="0"/>
    </xf>
    <xf numFmtId="0" fontId="19" fillId="4" borderId="49" xfId="3" applyFont="1" applyFill="1" applyBorder="1" applyAlignment="1" applyProtection="1">
      <alignment horizontal="center" vertical="center"/>
      <protection locked="0"/>
    </xf>
    <xf numFmtId="0" fontId="19" fillId="4" borderId="42" xfId="3" applyFont="1" applyFill="1" applyBorder="1" applyAlignment="1" applyProtection="1">
      <alignment horizontal="center" vertical="center"/>
      <protection locked="0"/>
    </xf>
    <xf numFmtId="0" fontId="19" fillId="4" borderId="16" xfId="3" applyFont="1" applyFill="1" applyBorder="1" applyAlignment="1" applyProtection="1">
      <alignment horizontal="center" vertical="center"/>
      <protection locked="0"/>
    </xf>
    <xf numFmtId="0" fontId="19" fillId="4" borderId="14" xfId="3" applyFont="1" applyFill="1" applyBorder="1" applyAlignment="1" applyProtection="1">
      <alignment horizontal="center" vertical="center"/>
      <protection locked="0"/>
    </xf>
    <xf numFmtId="49" fontId="20" fillId="0" borderId="45" xfId="3" applyNumberFormat="1" applyFont="1" applyBorder="1" applyAlignment="1" applyProtection="1">
      <alignment horizontal="center" vertical="center"/>
      <protection locked="0"/>
    </xf>
    <xf numFmtId="49" fontId="20" fillId="0" borderId="16" xfId="3" applyNumberFormat="1" applyFont="1" applyBorder="1" applyAlignment="1" applyProtection="1">
      <alignment horizontal="center" vertical="center"/>
      <protection locked="0"/>
    </xf>
    <xf numFmtId="49" fontId="20" fillId="0" borderId="44" xfId="3" applyNumberFormat="1" applyFont="1" applyBorder="1" applyAlignment="1" applyProtection="1">
      <alignment horizontal="center" vertical="center"/>
      <protection locked="0"/>
    </xf>
    <xf numFmtId="49" fontId="20" fillId="0" borderId="46" xfId="3" applyNumberFormat="1" applyFont="1" applyBorder="1" applyAlignment="1" applyProtection="1">
      <alignment horizontal="center" vertical="center"/>
      <protection locked="0"/>
    </xf>
    <xf numFmtId="49" fontId="20" fillId="0" borderId="42" xfId="3" applyNumberFormat="1" applyFont="1" applyBorder="1" applyAlignment="1" applyProtection="1">
      <alignment horizontal="center" vertical="center"/>
      <protection locked="0"/>
    </xf>
    <xf numFmtId="49" fontId="20" fillId="0" borderId="47" xfId="3" applyNumberFormat="1" applyFont="1" applyBorder="1" applyAlignment="1" applyProtection="1">
      <alignment horizontal="center" vertical="center"/>
      <protection locked="0"/>
    </xf>
    <xf numFmtId="0" fontId="18" fillId="3" borderId="50" xfId="3" applyFont="1" applyFill="1" applyBorder="1" applyAlignment="1" applyProtection="1">
      <alignment horizontal="center" vertical="center"/>
      <protection locked="0"/>
    </xf>
    <xf numFmtId="0" fontId="18" fillId="3" borderId="28" xfId="3" applyFont="1" applyFill="1" applyBorder="1" applyAlignment="1" applyProtection="1">
      <alignment horizontal="center" vertical="center"/>
      <protection locked="0"/>
    </xf>
    <xf numFmtId="49" fontId="17" fillId="0" borderId="12" xfId="3" applyNumberFormat="1" applyFont="1" applyBorder="1" applyAlignment="1" applyProtection="1">
      <alignment horizontal="center" vertical="center"/>
      <protection locked="0"/>
    </xf>
    <xf numFmtId="49" fontId="17" fillId="0" borderId="8" xfId="3" applyNumberFormat="1" applyFont="1" applyBorder="1" applyAlignment="1" applyProtection="1">
      <alignment horizontal="center" vertical="center"/>
      <protection locked="0"/>
    </xf>
    <xf numFmtId="0" fontId="18" fillId="3" borderId="11" xfId="3" applyFont="1" applyFill="1" applyBorder="1" applyAlignment="1" applyProtection="1">
      <alignment horizontal="center" vertical="center"/>
      <protection locked="0"/>
    </xf>
    <xf numFmtId="0" fontId="18" fillId="3" borderId="9" xfId="3" applyFont="1" applyFill="1" applyBorder="1" applyAlignment="1" applyProtection="1">
      <alignment horizontal="center" vertical="center"/>
      <protection locked="0"/>
    </xf>
    <xf numFmtId="49" fontId="17" fillId="0" borderId="45" xfId="3" applyNumberFormat="1" applyFont="1" applyBorder="1" applyAlignment="1" applyProtection="1">
      <alignment horizontal="center" vertical="center"/>
      <protection locked="0"/>
    </xf>
    <xf numFmtId="49" fontId="17" fillId="0" borderId="46" xfId="3" applyNumberFormat="1" applyFont="1" applyBorder="1" applyAlignment="1" applyProtection="1">
      <alignment horizontal="center" vertical="center"/>
      <protection locked="0"/>
    </xf>
    <xf numFmtId="49" fontId="17" fillId="0" borderId="42" xfId="3" applyNumberFormat="1" applyFont="1" applyBorder="1" applyAlignment="1" applyProtection="1">
      <alignment horizontal="left" vertical="center"/>
      <protection locked="0"/>
    </xf>
    <xf numFmtId="49" fontId="17" fillId="0" borderId="16" xfId="3" applyNumberFormat="1" applyFont="1" applyBorder="1" applyAlignment="1" applyProtection="1">
      <alignment horizontal="left" vertical="center"/>
      <protection locked="0"/>
    </xf>
    <xf numFmtId="49" fontId="17" fillId="0" borderId="47" xfId="3" applyNumberFormat="1" applyFont="1" applyBorder="1" applyAlignment="1" applyProtection="1">
      <alignment horizontal="left" vertical="center"/>
      <protection locked="0"/>
    </xf>
    <xf numFmtId="0" fontId="18" fillId="3" borderId="21" xfId="3" applyFont="1" applyFill="1" applyBorder="1" applyAlignment="1" applyProtection="1">
      <alignment horizontal="center" vertical="center" wrapText="1"/>
      <protection locked="0"/>
    </xf>
    <xf numFmtId="0" fontId="18" fillId="3" borderId="12" xfId="3" applyFont="1" applyFill="1" applyBorder="1" applyAlignment="1" applyProtection="1">
      <alignment horizontal="center" vertical="center" wrapText="1"/>
      <protection locked="0"/>
    </xf>
    <xf numFmtId="0" fontId="18" fillId="3" borderId="8" xfId="3" applyFont="1" applyFill="1" applyBorder="1" applyAlignment="1" applyProtection="1">
      <alignment horizontal="center" vertical="center" wrapText="1"/>
      <protection locked="0"/>
    </xf>
    <xf numFmtId="0" fontId="19" fillId="3" borderId="44" xfId="3" applyFont="1" applyFill="1" applyBorder="1" applyAlignment="1" applyProtection="1">
      <alignment horizontal="center" vertical="center"/>
      <protection locked="0"/>
    </xf>
    <xf numFmtId="0" fontId="19" fillId="3" borderId="45" xfId="3" applyFont="1" applyFill="1" applyBorder="1" applyAlignment="1" applyProtection="1">
      <alignment horizontal="center" vertical="center"/>
      <protection locked="0"/>
    </xf>
    <xf numFmtId="0" fontId="19" fillId="3" borderId="49" xfId="3" applyFont="1" applyFill="1" applyBorder="1" applyAlignment="1" applyProtection="1">
      <alignment horizontal="center" vertical="center"/>
      <protection locked="0"/>
    </xf>
    <xf numFmtId="0" fontId="19" fillId="3" borderId="42" xfId="3" applyFont="1" applyFill="1" applyBorder="1" applyAlignment="1" applyProtection="1">
      <alignment horizontal="center" vertical="center"/>
      <protection locked="0"/>
    </xf>
    <xf numFmtId="0" fontId="19" fillId="3" borderId="16" xfId="3" applyFont="1" applyFill="1" applyBorder="1" applyAlignment="1" applyProtection="1">
      <alignment horizontal="center" vertical="center"/>
      <protection locked="0"/>
    </xf>
    <xf numFmtId="0" fontId="19" fillId="3" borderId="14" xfId="3" applyFont="1" applyFill="1" applyBorder="1" applyAlignment="1" applyProtection="1">
      <alignment horizontal="center" vertical="center"/>
      <protection locked="0"/>
    </xf>
    <xf numFmtId="0" fontId="21" fillId="2" borderId="6" xfId="3" applyFont="1" applyFill="1" applyBorder="1" applyAlignment="1">
      <alignment horizontal="center" vertical="center"/>
    </xf>
    <xf numFmtId="0" fontId="21" fillId="2" borderId="5" xfId="3" applyFont="1" applyFill="1" applyBorder="1" applyAlignment="1">
      <alignment horizontal="center" vertical="center"/>
    </xf>
    <xf numFmtId="0" fontId="21" fillId="2" borderId="3" xfId="3" applyFont="1" applyFill="1" applyBorder="1" applyAlignment="1">
      <alignment horizontal="center" vertical="center"/>
    </xf>
    <xf numFmtId="0" fontId="21" fillId="2" borderId="4" xfId="3" applyFont="1" applyFill="1" applyBorder="1" applyAlignment="1">
      <alignment horizontal="center" vertical="center"/>
    </xf>
    <xf numFmtId="0" fontId="17" fillId="3" borderId="11" xfId="3" applyFont="1" applyFill="1" applyBorder="1" applyAlignment="1">
      <alignment horizontal="center" vertical="center"/>
    </xf>
    <xf numFmtId="0" fontId="17" fillId="3" borderId="9" xfId="3" applyFont="1" applyFill="1" applyBorder="1" applyAlignment="1">
      <alignment horizontal="center" vertical="center"/>
    </xf>
    <xf numFmtId="0" fontId="22" fillId="3" borderId="9" xfId="3" applyFont="1" applyFill="1" applyBorder="1" applyAlignment="1">
      <alignment horizontal="center" vertical="center" wrapText="1"/>
    </xf>
    <xf numFmtId="0" fontId="22" fillId="3" borderId="48" xfId="3" applyFont="1" applyFill="1" applyBorder="1" applyAlignment="1">
      <alignment horizontal="center" vertical="center" wrapText="1"/>
    </xf>
    <xf numFmtId="0" fontId="22" fillId="3" borderId="12" xfId="3" applyFont="1" applyFill="1" applyBorder="1" applyAlignment="1">
      <alignment horizontal="center" vertical="center" wrapText="1"/>
    </xf>
    <xf numFmtId="0" fontId="22" fillId="3" borderId="9" xfId="3" applyFont="1" applyFill="1" applyBorder="1" applyAlignment="1">
      <alignment horizontal="center" vertical="center"/>
    </xf>
    <xf numFmtId="0" fontId="19" fillId="5" borderId="9" xfId="3" applyFont="1" applyFill="1" applyBorder="1" applyAlignment="1">
      <alignment horizontal="center" vertical="center" wrapText="1"/>
    </xf>
    <xf numFmtId="0" fontId="22" fillId="5" borderId="8" xfId="3" applyFont="1" applyFill="1" applyBorder="1" applyAlignment="1">
      <alignment horizontal="center" vertical="center" wrapText="1"/>
    </xf>
    <xf numFmtId="0" fontId="22" fillId="5" borderId="9" xfId="3" applyFont="1" applyFill="1" applyBorder="1" applyAlignment="1">
      <alignment horizontal="center" vertical="center"/>
    </xf>
    <xf numFmtId="0" fontId="22" fillId="5" borderId="28" xfId="3" applyFont="1" applyFill="1" applyBorder="1" applyAlignment="1">
      <alignment horizontal="center" vertical="center"/>
    </xf>
    <xf numFmtId="0" fontId="22" fillId="5" borderId="10" xfId="3" applyFont="1" applyFill="1" applyBorder="1" applyAlignment="1">
      <alignment horizontal="center" vertical="center"/>
    </xf>
    <xf numFmtId="0" fontId="12" fillId="5" borderId="53" xfId="3" applyFont="1" applyFill="1" applyBorder="1" applyAlignment="1">
      <alignment horizontal="left" vertical="center" wrapText="1"/>
    </xf>
    <xf numFmtId="0" fontId="12" fillId="5" borderId="54" xfId="3" applyFont="1" applyFill="1" applyBorder="1" applyAlignment="1">
      <alignment horizontal="left" vertical="center" wrapText="1"/>
    </xf>
    <xf numFmtId="0" fontId="12" fillId="5" borderId="52" xfId="3" applyFont="1" applyFill="1" applyBorder="1" applyAlignment="1">
      <alignment horizontal="left" vertical="center" wrapText="1"/>
    </xf>
    <xf numFmtId="0" fontId="12" fillId="5" borderId="55" xfId="3" applyFont="1" applyFill="1" applyBorder="1" applyAlignment="1">
      <alignment horizontal="left" vertical="center" wrapText="1"/>
    </xf>
    <xf numFmtId="0" fontId="17" fillId="6" borderId="22" xfId="3" applyFont="1" applyFill="1" applyBorder="1" applyAlignment="1">
      <alignment horizontal="center" vertical="center"/>
    </xf>
    <xf numFmtId="0" fontId="17" fillId="6" borderId="33" xfId="3" applyFont="1" applyFill="1" applyBorder="1" applyAlignment="1">
      <alignment horizontal="center" vertical="center"/>
    </xf>
    <xf numFmtId="0" fontId="23" fillId="6" borderId="33" xfId="3" applyFont="1" applyFill="1" applyBorder="1" applyAlignment="1">
      <alignment horizontal="center" vertical="center"/>
    </xf>
    <xf numFmtId="0" fontId="23" fillId="6" borderId="15" xfId="3" applyFont="1" applyFill="1" applyBorder="1" applyAlignment="1">
      <alignment horizontal="center" vertical="center"/>
    </xf>
    <xf numFmtId="0" fontId="24" fillId="6" borderId="33" xfId="3" applyFont="1" applyFill="1" applyBorder="1" applyAlignment="1">
      <alignment horizontal="center" vertical="center" wrapText="1"/>
    </xf>
    <xf numFmtId="0" fontId="24" fillId="6" borderId="15" xfId="3" applyFont="1" applyFill="1" applyBorder="1" applyAlignment="1">
      <alignment horizontal="center" vertical="center" wrapText="1"/>
    </xf>
    <xf numFmtId="0" fontId="24" fillId="6" borderId="32" xfId="3" applyFont="1" applyFill="1" applyBorder="1" applyAlignment="1">
      <alignment horizontal="center" vertical="center" wrapText="1"/>
    </xf>
    <xf numFmtId="176" fontId="23" fillId="6" borderId="33" xfId="3" applyNumberFormat="1" applyFont="1" applyFill="1" applyBorder="1" applyAlignment="1">
      <alignment horizontal="center" vertical="center"/>
    </xf>
    <xf numFmtId="176" fontId="23" fillId="6" borderId="15" xfId="3" applyNumberFormat="1" applyFont="1" applyFill="1" applyBorder="1" applyAlignment="1">
      <alignment horizontal="center" vertical="center"/>
    </xf>
    <xf numFmtId="176" fontId="23" fillId="6" borderId="32" xfId="3" applyNumberFormat="1" applyFont="1" applyFill="1" applyBorder="1" applyAlignment="1">
      <alignment horizontal="center" vertical="center"/>
    </xf>
    <xf numFmtId="0" fontId="25" fillId="6" borderId="33" xfId="3" applyFont="1" applyFill="1" applyBorder="1" applyAlignment="1">
      <alignment horizontal="center" vertical="center" wrapText="1"/>
    </xf>
    <xf numFmtId="0" fontId="25" fillId="6" borderId="15" xfId="3" applyFont="1" applyFill="1" applyBorder="1" applyAlignment="1">
      <alignment horizontal="center" vertical="center" wrapText="1"/>
    </xf>
    <xf numFmtId="0" fontId="25" fillId="6" borderId="32" xfId="3" applyFont="1" applyFill="1" applyBorder="1" applyAlignment="1">
      <alignment horizontal="center" vertical="center" wrapText="1"/>
    </xf>
    <xf numFmtId="0" fontId="17" fillId="3" borderId="51" xfId="3" applyFont="1" applyFill="1" applyBorder="1" applyAlignment="1">
      <alignment horizontal="center" vertical="center"/>
    </xf>
    <xf numFmtId="0" fontId="17" fillId="3" borderId="52" xfId="3" applyFont="1" applyFill="1" applyBorder="1" applyAlignment="1">
      <alignment horizontal="center" vertical="center"/>
    </xf>
    <xf numFmtId="0" fontId="12" fillId="3" borderId="53" xfId="3" applyFont="1" applyFill="1" applyBorder="1" applyAlignment="1">
      <alignment horizontal="left" vertical="center" wrapText="1"/>
    </xf>
    <xf numFmtId="0" fontId="12" fillId="3" borderId="54" xfId="3" applyFont="1" applyFill="1" applyBorder="1" applyAlignment="1">
      <alignment horizontal="left" vertical="center" wrapText="1"/>
    </xf>
    <xf numFmtId="0" fontId="12" fillId="3" borderId="52" xfId="3" applyFont="1" applyFill="1" applyBorder="1" applyAlignment="1">
      <alignment horizontal="left" vertical="center" wrapText="1"/>
    </xf>
    <xf numFmtId="0" fontId="12" fillId="3" borderId="53" xfId="3" applyFont="1" applyFill="1" applyBorder="1" applyAlignment="1">
      <alignment horizontal="center" vertical="center" wrapText="1"/>
    </xf>
    <xf numFmtId="0" fontId="12" fillId="3" borderId="54" xfId="3" applyFont="1" applyFill="1" applyBorder="1" applyAlignment="1">
      <alignment horizontal="center" vertical="center" wrapText="1"/>
    </xf>
    <xf numFmtId="0" fontId="12" fillId="3" borderId="52" xfId="3" applyFont="1" applyFill="1" applyBorder="1" applyAlignment="1">
      <alignment horizontal="center" vertical="center" wrapText="1"/>
    </xf>
    <xf numFmtId="0" fontId="46" fillId="3" borderId="53" xfId="3" applyFont="1" applyFill="1" applyBorder="1" applyAlignment="1">
      <alignment horizontal="left" vertical="center" wrapText="1"/>
    </xf>
    <xf numFmtId="0" fontId="46" fillId="3" borderId="54" xfId="3" applyFont="1" applyFill="1" applyBorder="1" applyAlignment="1">
      <alignment horizontal="left" vertical="center" wrapText="1"/>
    </xf>
    <xf numFmtId="0" fontId="46" fillId="3" borderId="52" xfId="3" applyFont="1" applyFill="1" applyBorder="1" applyAlignment="1">
      <alignment horizontal="left" vertical="center" wrapText="1"/>
    </xf>
    <xf numFmtId="0" fontId="17" fillId="6" borderId="32" xfId="3" applyFont="1" applyFill="1" applyBorder="1" applyAlignment="1">
      <alignment horizontal="center" vertical="center"/>
    </xf>
    <xf numFmtId="0" fontId="17" fillId="6" borderId="56" xfId="3" applyFont="1" applyFill="1" applyBorder="1" applyAlignment="1">
      <alignment horizontal="center" vertical="center"/>
    </xf>
    <xf numFmtId="0" fontId="17" fillId="6" borderId="15" xfId="3" applyFont="1" applyFill="1" applyBorder="1" applyAlignment="1">
      <alignment horizontal="center" vertical="center"/>
    </xf>
    <xf numFmtId="0" fontId="17" fillId="0" borderId="17" xfId="3" applyFont="1" applyBorder="1" applyAlignment="1">
      <alignment horizontal="center" vertical="center"/>
    </xf>
    <xf numFmtId="0" fontId="17" fillId="0" borderId="42" xfId="3" applyFont="1" applyBorder="1" applyAlignment="1">
      <alignment horizontal="center" vertical="center"/>
    </xf>
    <xf numFmtId="0" fontId="23" fillId="0" borderId="42" xfId="3" applyFont="1" applyBorder="1" applyAlignment="1" applyProtection="1">
      <alignment horizontal="center" vertical="center"/>
      <protection locked="0"/>
    </xf>
    <xf numFmtId="0" fontId="23" fillId="0" borderId="16" xfId="3" applyFont="1" applyBorder="1" applyAlignment="1" applyProtection="1">
      <alignment horizontal="center" vertical="center"/>
      <protection locked="0"/>
    </xf>
    <xf numFmtId="0" fontId="23" fillId="0" borderId="57" xfId="3" applyFont="1" applyBorder="1" applyAlignment="1">
      <alignment horizontal="center" vertical="center"/>
    </xf>
    <xf numFmtId="0" fontId="23" fillId="0" borderId="2" xfId="3" applyFont="1" applyBorder="1" applyAlignment="1">
      <alignment horizontal="center" vertical="center"/>
    </xf>
    <xf numFmtId="0" fontId="23" fillId="0" borderId="58" xfId="3" applyFont="1" applyBorder="1" applyAlignment="1">
      <alignment horizontal="center" vertical="center"/>
    </xf>
    <xf numFmtId="176" fontId="23" fillId="0" borderId="57" xfId="3" applyNumberFormat="1" applyFont="1" applyBorder="1" applyAlignment="1">
      <alignment horizontal="center" vertical="center"/>
    </xf>
    <xf numFmtId="176" fontId="23" fillId="0" borderId="2" xfId="3" applyNumberFormat="1" applyFont="1" applyBorder="1" applyAlignment="1">
      <alignment horizontal="center" vertical="center"/>
    </xf>
    <xf numFmtId="176" fontId="23" fillId="0" borderId="58" xfId="3" applyNumberFormat="1" applyFont="1" applyBorder="1" applyAlignment="1">
      <alignment horizontal="center" vertical="center"/>
    </xf>
    <xf numFmtId="0" fontId="17" fillId="0" borderId="11" xfId="3" applyFont="1" applyBorder="1" applyAlignment="1">
      <alignment horizontal="center" vertical="center"/>
    </xf>
    <xf numFmtId="0" fontId="17" fillId="0" borderId="48" xfId="3" applyFont="1" applyBorder="1" applyAlignment="1">
      <alignment horizontal="center" vertical="center"/>
    </xf>
    <xf numFmtId="0" fontId="23" fillId="0" borderId="48" xfId="3" applyFont="1" applyBorder="1" applyAlignment="1" applyProtection="1">
      <alignment horizontal="center" vertical="center"/>
      <protection locked="0"/>
    </xf>
    <xf numFmtId="0" fontId="23" fillId="0" borderId="12" xfId="3" applyFont="1" applyBorder="1" applyAlignment="1" applyProtection="1">
      <alignment horizontal="center" vertical="center"/>
      <protection locked="0"/>
    </xf>
    <xf numFmtId="0" fontId="23" fillId="0" borderId="9" xfId="3" applyFont="1" applyBorder="1" applyAlignment="1">
      <alignment horizontal="center" vertical="center"/>
    </xf>
    <xf numFmtId="176" fontId="23" fillId="0" borderId="9" xfId="3" applyNumberFormat="1" applyFont="1" applyBorder="1" applyAlignment="1">
      <alignment horizontal="center" vertical="center"/>
    </xf>
    <xf numFmtId="0" fontId="25" fillId="0" borderId="9" xfId="3" applyFont="1" applyBorder="1" applyAlignment="1" applyProtection="1">
      <alignment horizontal="center" vertical="center" wrapText="1"/>
      <protection locked="0"/>
    </xf>
    <xf numFmtId="0" fontId="17" fillId="0" borderId="8" xfId="3" applyFont="1" applyBorder="1" applyAlignment="1" applyProtection="1">
      <alignment horizontal="center" vertical="center"/>
      <protection locked="0"/>
    </xf>
    <xf numFmtId="0" fontId="17" fillId="0" borderId="9" xfId="3" applyFont="1" applyBorder="1" applyAlignment="1" applyProtection="1">
      <alignment horizontal="center" vertical="center"/>
      <protection locked="0"/>
    </xf>
    <xf numFmtId="0" fontId="25" fillId="0" borderId="29" xfId="3" applyFont="1" applyBorder="1" applyAlignment="1" applyProtection="1">
      <alignment horizontal="center" vertical="center" wrapText="1"/>
      <protection locked="0"/>
    </xf>
    <xf numFmtId="0" fontId="17" fillId="0" borderId="14" xfId="3" applyFont="1" applyBorder="1" applyAlignment="1" applyProtection="1">
      <alignment horizontal="center" vertical="center"/>
      <protection locked="0"/>
    </xf>
    <xf numFmtId="0" fontId="17" fillId="0" borderId="29" xfId="3" applyFont="1" applyBorder="1" applyAlignment="1" applyProtection="1">
      <alignment horizontal="center" vertical="center"/>
      <protection locked="0"/>
    </xf>
    <xf numFmtId="0" fontId="17" fillId="0" borderId="16" xfId="3" applyFont="1" applyBorder="1" applyAlignment="1" applyProtection="1">
      <alignment horizontal="center" vertical="center"/>
      <protection locked="0"/>
    </xf>
    <xf numFmtId="0" fontId="23" fillId="0" borderId="53" xfId="3" applyFont="1" applyBorder="1" applyAlignment="1" applyProtection="1">
      <alignment horizontal="center" vertical="center"/>
      <protection locked="0"/>
    </xf>
    <xf numFmtId="0" fontId="23" fillId="0" borderId="54" xfId="3" applyFont="1" applyBorder="1" applyAlignment="1" applyProtection="1">
      <alignment horizontal="center" vertical="center"/>
      <protection locked="0"/>
    </xf>
    <xf numFmtId="0" fontId="17" fillId="0" borderId="1" xfId="3" applyFont="1" applyBorder="1" applyAlignment="1" applyProtection="1">
      <alignment horizontal="center" vertical="center"/>
      <protection locked="0"/>
    </xf>
    <xf numFmtId="0" fontId="19" fillId="0" borderId="57" xfId="3" applyFont="1" applyBorder="1" applyAlignment="1">
      <alignment horizontal="center" vertical="center"/>
    </xf>
    <xf numFmtId="0" fontId="19" fillId="0" borderId="2" xfId="3" applyFont="1" applyBorder="1" applyAlignment="1">
      <alignment horizontal="center" vertical="center"/>
    </xf>
    <xf numFmtId="0" fontId="19" fillId="0" borderId="58" xfId="3" applyFont="1" applyBorder="1" applyAlignment="1">
      <alignment horizontal="center" vertical="center"/>
    </xf>
    <xf numFmtId="0" fontId="26" fillId="0" borderId="30" xfId="3" applyFont="1" applyBorder="1" applyAlignment="1">
      <alignment horizontal="left" vertical="center"/>
    </xf>
    <xf numFmtId="0" fontId="27" fillId="0" borderId="0" xfId="3" applyFont="1" applyAlignment="1">
      <alignment horizontal="left" vertical="center"/>
    </xf>
    <xf numFmtId="0" fontId="27" fillId="0" borderId="31" xfId="3" applyFont="1" applyBorder="1" applyAlignment="1">
      <alignment horizontal="left" vertical="center"/>
    </xf>
    <xf numFmtId="0" fontId="17" fillId="0" borderId="60" xfId="3" applyFont="1" applyBorder="1" applyAlignment="1">
      <alignment horizontal="center" vertical="center"/>
    </xf>
    <xf numFmtId="0" fontId="17" fillId="0" borderId="53" xfId="3" applyFont="1" applyBorder="1" applyAlignment="1">
      <alignment horizontal="center" vertical="center"/>
    </xf>
    <xf numFmtId="0" fontId="23" fillId="0" borderId="7" xfId="3" applyFont="1" applyBorder="1" applyAlignment="1">
      <alignment horizontal="center" vertical="center"/>
    </xf>
    <xf numFmtId="0" fontId="23" fillId="0" borderId="1" xfId="3" applyFont="1" applyBorder="1" applyAlignment="1">
      <alignment horizontal="center" vertical="center"/>
    </xf>
    <xf numFmtId="0" fontId="23" fillId="0" borderId="19" xfId="3" applyFont="1" applyBorder="1" applyAlignment="1">
      <alignment horizontal="center" vertical="center"/>
    </xf>
    <xf numFmtId="176" fontId="23" fillId="0" borderId="7" xfId="3" applyNumberFormat="1" applyFont="1" applyBorder="1" applyAlignment="1">
      <alignment horizontal="center" vertical="center"/>
    </xf>
    <xf numFmtId="176" fontId="23" fillId="0" borderId="1" xfId="3" applyNumberFormat="1" applyFont="1" applyBorder="1" applyAlignment="1">
      <alignment horizontal="center" vertical="center"/>
    </xf>
    <xf numFmtId="176" fontId="23" fillId="0" borderId="19" xfId="3" applyNumberFormat="1" applyFont="1" applyBorder="1" applyAlignment="1">
      <alignment horizontal="center" vertical="center"/>
    </xf>
    <xf numFmtId="0" fontId="25" fillId="0" borderId="61" xfId="3" applyFont="1" applyBorder="1" applyAlignment="1" applyProtection="1">
      <alignment horizontal="center" vertical="center" wrapText="1"/>
      <protection locked="0"/>
    </xf>
    <xf numFmtId="0" fontId="17" fillId="0" borderId="52" xfId="3" applyFont="1" applyBorder="1" applyAlignment="1" applyProtection="1">
      <alignment horizontal="center" vertical="center"/>
      <protection locked="0"/>
    </xf>
    <xf numFmtId="0" fontId="17" fillId="0" borderId="61" xfId="3" applyFont="1" applyBorder="1" applyAlignment="1" applyProtection="1">
      <alignment horizontal="center" vertical="center"/>
      <protection locked="0"/>
    </xf>
    <xf numFmtId="0" fontId="31" fillId="0" borderId="23" xfId="3"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1" fillId="0" borderId="65" xfId="3"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1" fillId="0" borderId="25" xfId="3"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1" fillId="0" borderId="31" xfId="3"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1" fillId="0" borderId="26" xfId="3"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1" fillId="0" borderId="63" xfId="3"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1" fillId="0" borderId="64" xfId="3" applyFont="1" applyBorder="1" applyAlignment="1" applyProtection="1">
      <alignment horizontal="center" vertical="center" shrinkToFit="1"/>
      <protection locked="0"/>
    </xf>
    <xf numFmtId="0" fontId="31" fillId="0" borderId="24" xfId="3" applyFont="1" applyBorder="1" applyAlignment="1" applyProtection="1">
      <alignment horizontal="center" vertical="center" shrinkToFit="1"/>
      <protection locked="0"/>
    </xf>
    <xf numFmtId="0" fontId="31" fillId="0" borderId="66" xfId="3" applyFont="1" applyBorder="1" applyAlignment="1" applyProtection="1">
      <alignment horizontal="center" vertical="center" shrinkToFit="1"/>
      <protection locked="0"/>
    </xf>
    <xf numFmtId="0" fontId="31" fillId="0" borderId="30" xfId="3" applyFont="1" applyBorder="1" applyAlignment="1" applyProtection="1">
      <alignment horizontal="center" vertical="center" shrinkToFit="1"/>
      <protection locked="0"/>
    </xf>
    <xf numFmtId="0" fontId="31" fillId="0" borderId="0" xfId="3" applyFont="1" applyAlignment="1" applyProtection="1">
      <alignment horizontal="center" vertical="center" shrinkToFit="1"/>
      <protection locked="0"/>
    </xf>
    <xf numFmtId="0" fontId="31" fillId="0" borderId="67" xfId="3" applyFont="1" applyBorder="1" applyAlignment="1" applyProtection="1">
      <alignment horizontal="center" vertical="center" shrinkToFit="1"/>
      <protection locked="0"/>
    </xf>
    <xf numFmtId="0" fontId="31" fillId="0" borderId="62" xfId="3" applyFont="1" applyBorder="1" applyAlignment="1" applyProtection="1">
      <alignment horizontal="center" vertical="center" shrinkToFit="1"/>
      <protection locked="0"/>
    </xf>
    <xf numFmtId="0" fontId="31" fillId="0" borderId="27" xfId="3" applyFont="1" applyBorder="1" applyAlignment="1" applyProtection="1">
      <alignment horizontal="center" vertical="center" shrinkToFit="1"/>
      <protection locked="0"/>
    </xf>
    <xf numFmtId="0" fontId="31" fillId="0" borderId="68" xfId="3" applyFont="1" applyBorder="1" applyAlignment="1" applyProtection="1">
      <alignment horizontal="center" vertical="center" shrinkToFit="1"/>
      <protection locked="0"/>
    </xf>
    <xf numFmtId="0" fontId="22" fillId="5" borderId="42" xfId="3" applyFont="1" applyFill="1" applyBorder="1" applyAlignment="1">
      <alignment horizontal="center" vertical="center" wrapText="1"/>
    </xf>
    <xf numFmtId="0" fontId="22" fillId="5" borderId="16" xfId="3" applyFont="1" applyFill="1" applyBorder="1" applyAlignment="1">
      <alignment horizontal="center" vertical="center" wrapText="1"/>
    </xf>
    <xf numFmtId="0" fontId="32" fillId="5" borderId="29" xfId="3" applyFont="1" applyFill="1" applyBorder="1" applyAlignment="1">
      <alignment horizontal="center" vertical="center"/>
    </xf>
    <xf numFmtId="0" fontId="32" fillId="5" borderId="9" xfId="3" applyFont="1" applyFill="1" applyBorder="1" applyAlignment="1">
      <alignment horizontal="center" vertical="center"/>
    </xf>
    <xf numFmtId="0" fontId="18" fillId="5" borderId="42" xfId="3" applyFont="1" applyFill="1" applyBorder="1" applyAlignment="1">
      <alignment horizontal="center" vertical="center" wrapText="1"/>
    </xf>
    <xf numFmtId="0" fontId="18" fillId="5" borderId="16" xfId="3" applyFont="1" applyFill="1" applyBorder="1" applyAlignment="1">
      <alignment horizontal="center" vertical="center" wrapText="1"/>
    </xf>
    <xf numFmtId="0" fontId="18" fillId="5" borderId="0" xfId="3" applyFont="1" applyFill="1" applyAlignment="1">
      <alignment horizontal="center" vertical="center" wrapText="1"/>
    </xf>
    <xf numFmtId="0" fontId="22" fillId="3" borderId="30" xfId="3" applyFont="1" applyFill="1" applyBorder="1" applyAlignment="1">
      <alignment horizontal="center" vertical="center" wrapText="1"/>
    </xf>
    <xf numFmtId="0" fontId="22" fillId="3" borderId="0" xfId="3" applyFont="1" applyFill="1" applyAlignment="1">
      <alignment horizontal="center" vertical="center" wrapText="1"/>
    </xf>
    <xf numFmtId="0" fontId="22" fillId="3" borderId="31" xfId="3" applyFont="1" applyFill="1" applyBorder="1" applyAlignment="1">
      <alignment horizontal="center" vertical="center" wrapText="1"/>
    </xf>
    <xf numFmtId="0" fontId="22" fillId="3" borderId="42" xfId="3" applyFont="1" applyFill="1" applyBorder="1" applyAlignment="1">
      <alignment horizontal="center" vertical="center" wrapText="1"/>
    </xf>
    <xf numFmtId="0" fontId="22" fillId="3" borderId="16" xfId="3" applyFont="1" applyFill="1" applyBorder="1" applyAlignment="1">
      <alignment horizontal="center" vertical="center" wrapText="1"/>
    </xf>
    <xf numFmtId="0" fontId="22" fillId="3" borderId="14" xfId="3" applyFont="1" applyFill="1" applyBorder="1" applyAlignment="1">
      <alignment horizontal="center" vertical="center" wrapText="1"/>
    </xf>
    <xf numFmtId="0" fontId="27" fillId="0" borderId="30" xfId="3" applyFont="1" applyBorder="1" applyAlignment="1">
      <alignment horizontal="center" vertical="center"/>
    </xf>
    <xf numFmtId="0" fontId="27" fillId="0" borderId="0" xfId="3" applyFont="1" applyAlignment="1">
      <alignment horizontal="center" vertical="center"/>
    </xf>
    <xf numFmtId="0" fontId="27" fillId="0" borderId="31" xfId="3" applyFont="1" applyBorder="1" applyAlignment="1">
      <alignment horizontal="center" vertical="center"/>
    </xf>
    <xf numFmtId="0" fontId="7" fillId="0" borderId="57" xfId="3" applyFont="1" applyBorder="1" applyAlignment="1">
      <alignment horizontal="center" vertical="center"/>
    </xf>
    <xf numFmtId="0" fontId="7" fillId="0" borderId="2" xfId="3" applyFont="1" applyBorder="1" applyAlignment="1">
      <alignment horizontal="center" vertical="center"/>
    </xf>
    <xf numFmtId="0" fontId="7" fillId="0" borderId="58" xfId="3" applyFont="1" applyBorder="1" applyAlignment="1">
      <alignment horizontal="center" vertical="center"/>
    </xf>
    <xf numFmtId="0" fontId="7" fillId="0" borderId="42" xfId="3" applyFont="1" applyBorder="1" applyAlignment="1">
      <alignment horizontal="center" vertical="center"/>
    </xf>
    <xf numFmtId="0" fontId="7" fillId="0" borderId="16" xfId="3" applyFont="1" applyBorder="1" applyAlignment="1">
      <alignment horizontal="center" vertical="center"/>
    </xf>
    <xf numFmtId="0" fontId="7" fillId="0" borderId="14" xfId="3" applyFont="1" applyBorder="1" applyAlignment="1">
      <alignment horizontal="center" vertical="center"/>
    </xf>
    <xf numFmtId="0" fontId="30" fillId="0" borderId="9" xfId="3" applyFont="1" applyBorder="1" applyAlignment="1" applyProtection="1">
      <alignment horizontal="center" vertical="center"/>
      <protection locked="0"/>
    </xf>
    <xf numFmtId="0" fontId="30" fillId="0" borderId="28" xfId="3" applyFont="1" applyBorder="1" applyAlignment="1" applyProtection="1">
      <alignment horizontal="center" vertical="center"/>
      <protection locked="0"/>
    </xf>
    <xf numFmtId="0" fontId="30" fillId="0" borderId="44" xfId="3" applyFont="1" applyBorder="1" applyAlignment="1" applyProtection="1">
      <alignment horizontal="center" vertical="center"/>
      <protection locked="0"/>
    </xf>
    <xf numFmtId="0" fontId="30" fillId="0" borderId="45" xfId="3" applyFont="1" applyBorder="1" applyAlignment="1" applyProtection="1">
      <alignment horizontal="center" vertical="center"/>
      <protection locked="0"/>
    </xf>
    <xf numFmtId="0" fontId="30" fillId="0" borderId="49" xfId="3" applyFont="1" applyBorder="1" applyAlignment="1" applyProtection="1">
      <alignment horizontal="center" vertical="center"/>
      <protection locked="0"/>
    </xf>
    <xf numFmtId="0" fontId="30" fillId="0" borderId="62" xfId="3" applyFont="1" applyBorder="1" applyAlignment="1" applyProtection="1">
      <alignment horizontal="center" vertical="center"/>
      <protection locked="0"/>
    </xf>
    <xf numFmtId="0" fontId="30" fillId="0" borderId="27" xfId="3" applyFont="1" applyBorder="1" applyAlignment="1" applyProtection="1">
      <alignment horizontal="center" vertical="center"/>
      <protection locked="0"/>
    </xf>
    <xf numFmtId="0" fontId="30" fillId="0" borderId="63" xfId="3" applyFont="1" applyBorder="1" applyAlignment="1" applyProtection="1">
      <alignment horizontal="center" vertical="center"/>
      <protection locked="0"/>
    </xf>
    <xf numFmtId="0" fontId="19" fillId="0" borderId="45" xfId="3" applyFont="1" applyBorder="1" applyAlignment="1" applyProtection="1">
      <alignment horizontal="center" vertical="center"/>
      <protection locked="0"/>
    </xf>
    <xf numFmtId="0" fontId="19" fillId="0" borderId="27" xfId="3" applyFont="1" applyBorder="1" applyAlignment="1" applyProtection="1">
      <alignment horizontal="center" vertical="center"/>
      <protection locked="0"/>
    </xf>
    <xf numFmtId="0" fontId="17" fillId="0" borderId="45" xfId="3" applyFont="1" applyBorder="1" applyAlignment="1" applyProtection="1">
      <alignment horizontal="center" vertical="center"/>
      <protection locked="0"/>
    </xf>
    <xf numFmtId="0" fontId="17" fillId="0" borderId="27" xfId="3" applyFont="1" applyBorder="1" applyAlignment="1" applyProtection="1">
      <alignment horizontal="center" vertical="center"/>
      <protection locked="0"/>
    </xf>
    <xf numFmtId="0" fontId="17" fillId="0" borderId="49" xfId="3" applyFont="1" applyBorder="1" applyAlignment="1" applyProtection="1">
      <alignment horizontal="center" vertical="center"/>
      <protection locked="0"/>
    </xf>
    <xf numFmtId="0" fontId="17" fillId="0" borderId="63" xfId="3" applyFont="1" applyBorder="1" applyAlignment="1" applyProtection="1">
      <alignment horizontal="center" vertical="center"/>
      <protection locked="0"/>
    </xf>
    <xf numFmtId="176" fontId="23" fillId="0" borderId="48" xfId="3" applyNumberFormat="1" applyFont="1" applyBorder="1" applyAlignment="1">
      <alignment horizontal="center" vertical="center"/>
    </xf>
    <xf numFmtId="176" fontId="23" fillId="0" borderId="12" xfId="3" applyNumberFormat="1" applyFont="1" applyBorder="1" applyAlignment="1">
      <alignment horizontal="center" vertical="center"/>
    </xf>
    <xf numFmtId="176" fontId="23" fillId="0" borderId="8" xfId="3" applyNumberFormat="1" applyFont="1" applyBorder="1" applyAlignment="1">
      <alignment horizontal="center" vertical="center"/>
    </xf>
    <xf numFmtId="0" fontId="23" fillId="0" borderId="8" xfId="3" applyFont="1" applyBorder="1" applyAlignment="1" applyProtection="1">
      <alignment horizontal="center" vertical="center"/>
      <protection locked="0"/>
    </xf>
    <xf numFmtId="0" fontId="17" fillId="3" borderId="30" xfId="3" applyFont="1" applyFill="1" applyBorder="1" applyAlignment="1">
      <alignment horizontal="center" vertical="center"/>
    </xf>
    <xf numFmtId="0" fontId="17" fillId="3" borderId="31" xfId="3" applyFont="1" applyFill="1" applyBorder="1" applyAlignment="1">
      <alignment horizontal="center" vertical="center"/>
    </xf>
    <xf numFmtId="0" fontId="17" fillId="3" borderId="42" xfId="3" applyFont="1" applyFill="1" applyBorder="1" applyAlignment="1">
      <alignment horizontal="center" vertical="center"/>
    </xf>
    <xf numFmtId="0" fontId="17" fillId="3" borderId="14" xfId="3" applyFont="1" applyFill="1" applyBorder="1" applyAlignment="1">
      <alignment horizontal="center" vertical="center"/>
    </xf>
    <xf numFmtId="0" fontId="22" fillId="3" borderId="29" xfId="3" applyFont="1" applyFill="1" applyBorder="1" applyAlignment="1">
      <alignment horizontal="center" vertical="center" wrapText="1"/>
    </xf>
    <xf numFmtId="0" fontId="31" fillId="0" borderId="24" xfId="3"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1" fillId="0" borderId="0" xfId="3" applyFont="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1" fillId="0" borderId="27" xfId="3"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6" fillId="0" borderId="48" xfId="1" applyFont="1" applyBorder="1" applyAlignment="1" applyProtection="1">
      <alignment horizontal="center" vertical="center"/>
      <protection locked="0"/>
    </xf>
    <xf numFmtId="38" fontId="6" fillId="0" borderId="12" xfId="1" applyFont="1" applyBorder="1" applyAlignment="1" applyProtection="1">
      <alignment horizontal="center" vertical="center"/>
      <protection locked="0"/>
    </xf>
    <xf numFmtId="0" fontId="17" fillId="0" borderId="9" xfId="3" applyFont="1" applyBorder="1" applyAlignment="1">
      <alignment horizontal="center" vertical="center"/>
    </xf>
    <xf numFmtId="0" fontId="23" fillId="0" borderId="48" xfId="3" applyFont="1" applyBorder="1" applyAlignment="1">
      <alignment horizontal="center" vertical="center"/>
    </xf>
    <xf numFmtId="0" fontId="23" fillId="0" borderId="12" xfId="3" applyFont="1" applyBorder="1" applyAlignment="1">
      <alignment horizontal="center" vertical="center"/>
    </xf>
    <xf numFmtId="0" fontId="23" fillId="0" borderId="8" xfId="3" applyFont="1" applyBorder="1" applyAlignment="1">
      <alignment horizontal="center" vertical="center"/>
    </xf>
    <xf numFmtId="0" fontId="23" fillId="0" borderId="9" xfId="3" applyFont="1" applyBorder="1" applyAlignment="1" applyProtection="1">
      <alignment horizontal="center" vertical="center"/>
      <protection locked="0"/>
    </xf>
    <xf numFmtId="177" fontId="17" fillId="0" borderId="48" xfId="3" applyNumberFormat="1" applyFont="1" applyBorder="1" applyAlignment="1" applyProtection="1">
      <alignment horizontal="center" vertical="center"/>
      <protection locked="0"/>
    </xf>
    <xf numFmtId="177" fontId="17" fillId="0" borderId="12" xfId="3" applyNumberFormat="1" applyFont="1" applyBorder="1" applyAlignment="1" applyProtection="1">
      <alignment horizontal="center" vertical="center"/>
      <protection locked="0"/>
    </xf>
    <xf numFmtId="177" fontId="17" fillId="0" borderId="8" xfId="3" applyNumberFormat="1" applyFont="1" applyBorder="1" applyAlignment="1" applyProtection="1">
      <alignment horizontal="center" vertical="center"/>
      <protection locked="0"/>
    </xf>
    <xf numFmtId="0" fontId="33" fillId="0" borderId="45" xfId="3" applyFont="1" applyBorder="1" applyAlignment="1" applyProtection="1">
      <alignment horizontal="center" vertical="center" shrinkToFit="1"/>
      <protection locked="0"/>
    </xf>
    <xf numFmtId="0" fontId="33" fillId="0" borderId="0" xfId="3" applyFont="1" applyAlignment="1" applyProtection="1">
      <alignment horizontal="center" vertical="center" shrinkToFit="1"/>
      <protection locked="0"/>
    </xf>
    <xf numFmtId="0" fontId="33" fillId="0" borderId="16" xfId="3" applyFont="1" applyBorder="1" applyAlignment="1" applyProtection="1">
      <alignment horizontal="center" vertical="center" shrinkToFit="1"/>
      <protection locked="0"/>
    </xf>
    <xf numFmtId="49" fontId="33" fillId="0" borderId="45" xfId="3" applyNumberFormat="1" applyFont="1" applyBorder="1" applyAlignment="1" applyProtection="1">
      <alignment horizontal="center" vertical="center" shrinkToFit="1"/>
      <protection locked="0"/>
    </xf>
    <xf numFmtId="49" fontId="33" fillId="0" borderId="0" xfId="3" applyNumberFormat="1" applyFont="1" applyAlignment="1" applyProtection="1">
      <alignment horizontal="center" vertical="center" shrinkToFit="1"/>
      <protection locked="0"/>
    </xf>
    <xf numFmtId="49" fontId="33" fillId="0" borderId="16" xfId="3" applyNumberFormat="1" applyFont="1" applyBorder="1" applyAlignment="1" applyProtection="1">
      <alignment horizontal="center" vertical="center" shrinkToFit="1"/>
      <protection locked="0"/>
    </xf>
    <xf numFmtId="0" fontId="33" fillId="0" borderId="49" xfId="3" applyFont="1" applyBorder="1" applyAlignment="1" applyProtection="1">
      <alignment horizontal="center" vertical="center" shrinkToFit="1"/>
      <protection locked="0"/>
    </xf>
    <xf numFmtId="0" fontId="33" fillId="0" borderId="31" xfId="3" applyFont="1" applyBorder="1" applyAlignment="1" applyProtection="1">
      <alignment horizontal="center" vertical="center" shrinkToFit="1"/>
      <protection locked="0"/>
    </xf>
    <xf numFmtId="0" fontId="33" fillId="0" borderId="14" xfId="3" applyFont="1" applyBorder="1" applyAlignment="1" applyProtection="1">
      <alignment horizontal="center" vertical="center" shrinkToFit="1"/>
      <protection locked="0"/>
    </xf>
    <xf numFmtId="0" fontId="31" fillId="0" borderId="44" xfId="3" applyFont="1" applyBorder="1" applyAlignment="1">
      <alignment horizontal="center" vertical="center" textRotation="255" shrinkToFit="1"/>
    </xf>
    <xf numFmtId="0" fontId="31" fillId="0" borderId="45" xfId="3" applyFont="1" applyBorder="1" applyAlignment="1">
      <alignment horizontal="center" vertical="center" textRotation="255" shrinkToFit="1"/>
    </xf>
    <xf numFmtId="0" fontId="31" fillId="0" borderId="30" xfId="3" applyFont="1" applyBorder="1" applyAlignment="1">
      <alignment horizontal="center" vertical="center" textRotation="255" shrinkToFit="1"/>
    </xf>
    <xf numFmtId="0" fontId="31" fillId="0" borderId="0" xfId="3" applyFont="1" applyAlignment="1">
      <alignment horizontal="center" vertical="center" textRotation="255" shrinkToFit="1"/>
    </xf>
    <xf numFmtId="0" fontId="31" fillId="0" borderId="42" xfId="3" applyFont="1" applyBorder="1" applyAlignment="1">
      <alignment horizontal="center" vertical="center" textRotation="255" shrinkToFit="1"/>
    </xf>
    <xf numFmtId="0" fontId="31" fillId="0" borderId="16" xfId="3" applyFont="1" applyBorder="1" applyAlignment="1">
      <alignment horizontal="center" vertical="center" textRotation="255" shrinkToFit="1"/>
    </xf>
    <xf numFmtId="0" fontId="14" fillId="0" borderId="44" xfId="3" applyFont="1" applyBorder="1" applyAlignment="1">
      <alignment horizontal="center" vertical="center" wrapText="1"/>
    </xf>
    <xf numFmtId="0" fontId="14" fillId="0" borderId="45"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30" xfId="3" applyFont="1" applyBorder="1" applyAlignment="1">
      <alignment horizontal="center" vertical="center" wrapText="1"/>
    </xf>
    <xf numFmtId="0" fontId="14" fillId="0" borderId="0" xfId="3" applyFont="1" applyAlignment="1">
      <alignment horizontal="center" vertical="center" wrapText="1"/>
    </xf>
    <xf numFmtId="0" fontId="14" fillId="0" borderId="31" xfId="3" applyFont="1" applyBorder="1" applyAlignment="1">
      <alignment horizontal="center" vertical="center" wrapText="1"/>
    </xf>
    <xf numFmtId="0" fontId="14" fillId="0" borderId="42"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14" xfId="3" applyFont="1" applyBorder="1" applyAlignment="1">
      <alignment horizontal="center" vertical="center" wrapText="1"/>
    </xf>
    <xf numFmtId="0" fontId="33" fillId="0" borderId="44" xfId="3" applyFont="1" applyBorder="1" applyAlignment="1" applyProtection="1">
      <alignment horizontal="center" vertical="center" shrinkToFit="1"/>
      <protection locked="0"/>
    </xf>
    <xf numFmtId="0" fontId="33" fillId="0" borderId="30" xfId="3" applyFont="1" applyBorder="1" applyAlignment="1" applyProtection="1">
      <alignment horizontal="center" vertical="center" shrinkToFit="1"/>
      <protection locked="0"/>
    </xf>
    <xf numFmtId="0" fontId="33" fillId="0" borderId="42" xfId="3" applyFont="1" applyBorder="1" applyAlignment="1" applyProtection="1">
      <alignment horizontal="center" vertical="center" shrinkToFit="1"/>
      <protection locked="0"/>
    </xf>
    <xf numFmtId="0" fontId="19" fillId="7" borderId="9" xfId="3" applyFont="1" applyFill="1" applyBorder="1" applyAlignment="1" applyProtection="1">
      <alignment horizontal="center" vertical="center"/>
      <protection locked="0"/>
    </xf>
    <xf numFmtId="0" fontId="19" fillId="7" borderId="48" xfId="3" applyFont="1" applyFill="1" applyBorder="1" applyAlignment="1" applyProtection="1">
      <alignment horizontal="center" vertical="center"/>
      <protection locked="0"/>
    </xf>
    <xf numFmtId="0" fontId="19" fillId="7" borderId="12" xfId="3" applyFont="1" applyFill="1" applyBorder="1" applyAlignment="1" applyProtection="1">
      <alignment horizontal="center" vertical="center"/>
      <protection locked="0"/>
    </xf>
    <xf numFmtId="0" fontId="19" fillId="7" borderId="8" xfId="3" applyFont="1" applyFill="1" applyBorder="1" applyAlignment="1" applyProtection="1">
      <alignment horizontal="center" vertical="center"/>
      <protection locked="0"/>
    </xf>
    <xf numFmtId="0" fontId="22" fillId="7" borderId="48" xfId="0" applyFont="1" applyFill="1" applyBorder="1" applyAlignment="1" applyProtection="1">
      <alignment horizontal="center" vertical="center"/>
      <protection locked="0"/>
    </xf>
    <xf numFmtId="0" fontId="22" fillId="7" borderId="12" xfId="0" applyFont="1" applyFill="1" applyBorder="1" applyAlignment="1" applyProtection="1">
      <alignment horizontal="center" vertical="center"/>
      <protection locked="0"/>
    </xf>
    <xf numFmtId="0" fontId="22" fillId="7" borderId="8" xfId="0" applyFont="1" applyFill="1" applyBorder="1" applyAlignment="1" applyProtection="1">
      <alignment horizontal="center" vertical="center"/>
      <protection locked="0"/>
    </xf>
    <xf numFmtId="178" fontId="24" fillId="0" borderId="48" xfId="3" applyNumberFormat="1" applyFont="1" applyBorder="1" applyAlignment="1" applyProtection="1">
      <alignment horizontal="center" vertical="center"/>
      <protection locked="0"/>
    </xf>
    <xf numFmtId="178" fontId="24" fillId="0" borderId="12" xfId="3" applyNumberFormat="1" applyFont="1" applyBorder="1" applyAlignment="1" applyProtection="1">
      <alignment horizontal="center" vertical="center"/>
      <protection locked="0"/>
    </xf>
    <xf numFmtId="0" fontId="19" fillId="0" borderId="16" xfId="3" applyFont="1" applyBorder="1" applyAlignment="1" applyProtection="1">
      <alignment horizontal="center" vertical="center"/>
      <protection locked="0"/>
    </xf>
    <xf numFmtId="0" fontId="19" fillId="0" borderId="14" xfId="3" applyFont="1" applyBorder="1" applyAlignment="1" applyProtection="1">
      <alignment horizontal="center" vertical="center"/>
      <protection locked="0"/>
    </xf>
    <xf numFmtId="0" fontId="23" fillId="0" borderId="69" xfId="3" applyFont="1" applyBorder="1" applyAlignment="1" applyProtection="1">
      <alignment horizontal="center" vertical="center"/>
      <protection locked="0"/>
    </xf>
    <xf numFmtId="0" fontId="23" fillId="0" borderId="70" xfId="3" applyFont="1" applyBorder="1" applyAlignment="1" applyProtection="1">
      <alignment horizontal="center" vertical="center"/>
      <protection locked="0"/>
    </xf>
    <xf numFmtId="0" fontId="23" fillId="0" borderId="71" xfId="3" applyFont="1" applyBorder="1" applyAlignment="1" applyProtection="1">
      <alignment horizontal="center" vertical="center"/>
      <protection locked="0"/>
    </xf>
    <xf numFmtId="0" fontId="19" fillId="0" borderId="48" xfId="3" applyFont="1" applyBorder="1" applyAlignment="1" applyProtection="1">
      <alignment horizontal="center" vertical="center"/>
      <protection locked="0"/>
    </xf>
    <xf numFmtId="0" fontId="19" fillId="0" borderId="8" xfId="3" applyFont="1" applyBorder="1" applyAlignment="1" applyProtection="1">
      <alignment horizontal="center" vertical="center"/>
      <protection locked="0"/>
    </xf>
    <xf numFmtId="38" fontId="23" fillId="0" borderId="48" xfId="1" applyFont="1" applyBorder="1" applyAlignment="1" applyProtection="1">
      <alignment horizontal="center" vertical="center"/>
      <protection locked="0"/>
    </xf>
    <xf numFmtId="38" fontId="23" fillId="0" borderId="12" xfId="1" applyFont="1" applyBorder="1" applyAlignment="1" applyProtection="1">
      <alignment horizontal="center" vertical="center"/>
      <protection locked="0"/>
    </xf>
    <xf numFmtId="0" fontId="19" fillId="0" borderId="12" xfId="3" applyFont="1" applyBorder="1" applyAlignment="1" applyProtection="1">
      <alignment horizontal="center" vertical="center"/>
      <protection locked="0"/>
    </xf>
    <xf numFmtId="0" fontId="19" fillId="3" borderId="30" xfId="3" applyFont="1" applyFill="1" applyBorder="1" applyAlignment="1" applyProtection="1">
      <alignment horizontal="center" vertical="center"/>
      <protection locked="0"/>
    </xf>
    <xf numFmtId="0" fontId="19" fillId="3" borderId="0" xfId="3" applyFont="1" applyFill="1" applyAlignment="1" applyProtection="1">
      <alignment horizontal="center" vertical="center"/>
      <protection locked="0"/>
    </xf>
    <xf numFmtId="0" fontId="19" fillId="3" borderId="31" xfId="3" applyFont="1" applyFill="1" applyBorder="1" applyAlignment="1" applyProtection="1">
      <alignment horizontal="center" vertical="center"/>
      <protection locked="0"/>
    </xf>
    <xf numFmtId="0" fontId="19" fillId="8" borderId="9" xfId="3" applyFont="1" applyFill="1" applyBorder="1" applyAlignment="1" applyProtection="1">
      <alignment horizontal="center" vertical="center"/>
      <protection locked="0"/>
    </xf>
    <xf numFmtId="0" fontId="22" fillId="8" borderId="45" xfId="3" applyFont="1" applyFill="1" applyBorder="1" applyAlignment="1" applyProtection="1">
      <alignment horizontal="center" vertical="center"/>
      <protection locked="0"/>
    </xf>
    <xf numFmtId="0" fontId="22" fillId="8" borderId="12" xfId="3" applyFont="1" applyFill="1" applyBorder="1" applyAlignment="1" applyProtection="1">
      <alignment horizontal="center" vertical="center"/>
      <protection locked="0"/>
    </xf>
    <xf numFmtId="0" fontId="22" fillId="8" borderId="8" xfId="3" applyFont="1" applyFill="1" applyBorder="1" applyAlignment="1" applyProtection="1">
      <alignment horizontal="center" vertical="center"/>
      <protection locked="0"/>
    </xf>
    <xf numFmtId="0" fontId="22" fillId="8" borderId="9" xfId="0" applyFont="1" applyFill="1" applyBorder="1" applyAlignment="1" applyProtection="1">
      <alignment horizontal="center" vertical="center"/>
      <protection locked="0"/>
    </xf>
    <xf numFmtId="178" fontId="22" fillId="0" borderId="12" xfId="3" applyNumberFormat="1" applyFont="1" applyBorder="1" applyAlignment="1" applyProtection="1">
      <alignment horizontal="center" vertical="center"/>
      <protection locked="0"/>
    </xf>
    <xf numFmtId="178" fontId="22" fillId="0" borderId="8" xfId="3" applyNumberFormat="1" applyFont="1" applyBorder="1" applyAlignment="1" applyProtection="1">
      <alignment horizontal="center" vertical="center"/>
      <protection locked="0"/>
    </xf>
    <xf numFmtId="0" fontId="43" fillId="0" borderId="73" xfId="2" applyFont="1" applyFill="1" applyBorder="1" applyAlignment="1" applyProtection="1">
      <alignment horizontal="center" vertical="center"/>
      <protection locked="0"/>
    </xf>
    <xf numFmtId="0" fontId="44" fillId="0" borderId="73" xfId="0" applyFont="1" applyBorder="1" applyAlignment="1" applyProtection="1">
      <alignment horizontal="center" vertical="center"/>
      <protection locked="0"/>
    </xf>
    <xf numFmtId="0" fontId="44" fillId="0" borderId="74" xfId="0" applyFont="1" applyBorder="1" applyAlignment="1" applyProtection="1">
      <alignment horizontal="center" vertical="center"/>
      <protection locked="0"/>
    </xf>
    <xf numFmtId="0" fontId="7" fillId="3" borderId="48" xfId="3" applyFont="1" applyFill="1" applyBorder="1" applyAlignment="1" applyProtection="1">
      <alignment horizontal="right" vertical="center"/>
      <protection locked="0"/>
    </xf>
    <xf numFmtId="0" fontId="7" fillId="3" borderId="12" xfId="3" applyFont="1" applyFill="1" applyBorder="1" applyAlignment="1" applyProtection="1">
      <alignment horizontal="right" vertical="center"/>
      <protection locked="0"/>
    </xf>
    <xf numFmtId="0" fontId="7" fillId="3" borderId="8" xfId="3" applyFont="1" applyFill="1" applyBorder="1" applyAlignment="1" applyProtection="1">
      <alignment horizontal="right" vertical="center"/>
      <protection locked="0"/>
    </xf>
    <xf numFmtId="0" fontId="31" fillId="0" borderId="44" xfId="3" applyFont="1" applyBorder="1" applyAlignment="1" applyProtection="1">
      <alignment horizontal="center" vertical="center" shrinkToFit="1"/>
      <protection locked="0"/>
    </xf>
    <xf numFmtId="0" fontId="31" fillId="0" borderId="45" xfId="3" applyFont="1" applyBorder="1" applyAlignment="1" applyProtection="1">
      <alignment horizontal="center" vertical="center" shrinkToFit="1"/>
      <protection locked="0"/>
    </xf>
    <xf numFmtId="0" fontId="31" fillId="0" borderId="49" xfId="3" applyFont="1" applyBorder="1" applyAlignment="1" applyProtection="1">
      <alignment horizontal="center" vertical="center" shrinkToFit="1"/>
      <protection locked="0"/>
    </xf>
    <xf numFmtId="0" fontId="31" fillId="0" borderId="44" xfId="3" applyFont="1" applyBorder="1" applyAlignment="1" applyProtection="1">
      <alignment horizontal="center" vertical="center" wrapText="1" shrinkToFit="1"/>
      <protection locked="0"/>
    </xf>
    <xf numFmtId="0" fontId="31" fillId="0" borderId="45" xfId="3" applyFont="1" applyBorder="1" applyAlignment="1" applyProtection="1">
      <alignment horizontal="center" vertical="center" wrapText="1" shrinkToFit="1"/>
      <protection locked="0"/>
    </xf>
    <xf numFmtId="0" fontId="31" fillId="9" borderId="45" xfId="3" applyFont="1" applyFill="1" applyBorder="1" applyAlignment="1" applyProtection="1">
      <alignment horizontal="center" vertical="center"/>
      <protection locked="0"/>
    </xf>
    <xf numFmtId="0" fontId="31" fillId="9" borderId="49" xfId="3" applyFont="1" applyFill="1" applyBorder="1" applyAlignment="1" applyProtection="1">
      <alignment horizontal="center" vertical="center"/>
      <protection locked="0"/>
    </xf>
    <xf numFmtId="0" fontId="31" fillId="0" borderId="44" xfId="3" applyFont="1" applyBorder="1" applyAlignment="1" applyProtection="1">
      <alignment horizontal="center" vertical="center"/>
      <protection locked="0"/>
    </xf>
    <xf numFmtId="0" fontId="31" fillId="0" borderId="45" xfId="3" applyFont="1" applyBorder="1" applyAlignment="1" applyProtection="1">
      <alignment horizontal="center" vertical="center"/>
      <protection locked="0"/>
    </xf>
    <xf numFmtId="0" fontId="31" fillId="0" borderId="49" xfId="3" applyFont="1" applyBorder="1" applyAlignment="1" applyProtection="1">
      <alignment horizontal="center" vertical="center"/>
      <protection locked="0"/>
    </xf>
    <xf numFmtId="0" fontId="31" fillId="0" borderId="16" xfId="3" applyFont="1" applyBorder="1" applyAlignment="1" applyProtection="1">
      <alignment horizontal="center" vertical="center"/>
      <protection locked="0"/>
    </xf>
    <xf numFmtId="0" fontId="31" fillId="0" borderId="14" xfId="3" applyFont="1" applyBorder="1" applyAlignment="1" applyProtection="1">
      <alignment horizontal="center" vertical="center"/>
      <protection locked="0"/>
    </xf>
    <xf numFmtId="0" fontId="31" fillId="0" borderId="42" xfId="3" applyFont="1" applyBorder="1" applyAlignment="1" applyProtection="1">
      <alignment horizontal="center" vertical="center"/>
      <protection locked="0"/>
    </xf>
    <xf numFmtId="0" fontId="31" fillId="9" borderId="42" xfId="3" applyFont="1" applyFill="1" applyBorder="1" applyAlignment="1" applyProtection="1">
      <alignment horizontal="center" vertical="center" wrapText="1"/>
      <protection locked="0"/>
    </xf>
    <xf numFmtId="0" fontId="31" fillId="9" borderId="16" xfId="3" applyFont="1" applyFill="1" applyBorder="1" applyAlignment="1" applyProtection="1">
      <alignment horizontal="center" vertical="center" wrapText="1"/>
      <protection locked="0"/>
    </xf>
    <xf numFmtId="0" fontId="31" fillId="0" borderId="72" xfId="3" applyFont="1" applyBorder="1" applyAlignment="1" applyProtection="1">
      <alignment horizontal="center" vertical="center" wrapText="1" shrinkToFit="1"/>
      <protection locked="0"/>
    </xf>
    <xf numFmtId="0" fontId="31" fillId="0" borderId="73" xfId="3" applyFont="1" applyBorder="1" applyAlignment="1" applyProtection="1">
      <alignment horizontal="center" vertical="center" wrapText="1" shrinkToFit="1"/>
      <protection locked="0"/>
    </xf>
  </cellXfs>
  <cellStyles count="4">
    <cellStyle name="ハイパーリンク" xfId="2" builtinId="8"/>
    <cellStyle name="桁区切り" xfId="1" builtinId="6"/>
    <cellStyle name="標準" xfId="0" builtinId="0"/>
    <cellStyle name="標準_2008各種申込書一覧" xfId="3" xr:uid="{B47862BC-ADBA-4FC3-9D22-02EE562162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ichinagoya2026-groupsales@pi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DBAA4-3306-42E1-9A46-FA901C8C4E32}">
  <sheetPr>
    <tabColor rgb="FFFFFF00"/>
  </sheetPr>
  <dimension ref="B1:BK67"/>
  <sheetViews>
    <sheetView view="pageBreakPreview" topLeftCell="A58" zoomScale="70" zoomScaleNormal="85" zoomScaleSheetLayoutView="70" workbookViewId="0">
      <selection activeCell="B9" sqref="B9:BE19"/>
    </sheetView>
  </sheetViews>
  <sheetFormatPr defaultColWidth="3.375" defaultRowHeight="17.25" customHeight="1"/>
  <cols>
    <col min="1" max="1" width="3.375" style="1"/>
    <col min="2" max="6" width="3.875" style="1" customWidth="1"/>
    <col min="7" max="14" width="3.375" style="1"/>
    <col min="15" max="15" width="4.125" style="1" bestFit="1" customWidth="1"/>
    <col min="16" max="16" width="5.875" style="1" bestFit="1" customWidth="1"/>
    <col min="17" max="30" width="3.375" style="1"/>
    <col min="31" max="31" width="4.125" style="1" bestFit="1" customWidth="1"/>
    <col min="32" max="33" width="3.375" style="1"/>
    <col min="34" max="34" width="6.875" style="1" customWidth="1"/>
    <col min="35" max="35" width="3.375" style="1"/>
    <col min="36" max="39" width="3.875" style="1" customWidth="1"/>
    <col min="40" max="42" width="3.375" style="1"/>
    <col min="43" max="46" width="3.875" style="1" customWidth="1"/>
    <col min="47" max="16384" width="3.375" style="1"/>
  </cols>
  <sheetData>
    <row r="1" spans="2:57" ht="17.25" customHeight="1">
      <c r="B1" s="37" t="s">
        <v>168</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9"/>
    </row>
    <row r="2" spans="2:57" ht="17.25" customHeight="1">
      <c r="B2" s="37"/>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9"/>
    </row>
    <row r="3" spans="2:57" ht="17.25" customHeight="1">
      <c r="B3" s="40" t="s">
        <v>2</v>
      </c>
      <c r="C3" s="41"/>
      <c r="D3" s="41"/>
      <c r="E3" s="41"/>
      <c r="F3" s="41"/>
      <c r="G3" s="42" t="s">
        <v>182</v>
      </c>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3"/>
    </row>
    <row r="4" spans="2:57" ht="17.25" customHeight="1">
      <c r="B4" s="40"/>
      <c r="C4" s="41"/>
      <c r="D4" s="41"/>
      <c r="E4" s="41"/>
      <c r="F4" s="41"/>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3"/>
    </row>
    <row r="5" spans="2:57" ht="17.25" customHeight="1">
      <c r="B5" s="40"/>
      <c r="C5" s="41"/>
      <c r="D5" s="41"/>
      <c r="E5" s="41"/>
      <c r="F5" s="41"/>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3"/>
    </row>
    <row r="6" spans="2:57" ht="17.25" customHeight="1">
      <c r="B6" s="40"/>
      <c r="C6" s="41"/>
      <c r="D6" s="41"/>
      <c r="E6" s="41"/>
      <c r="F6" s="41"/>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3"/>
    </row>
    <row r="7" spans="2:57" ht="17.100000000000001" customHeight="1">
      <c r="B7" s="40"/>
      <c r="C7" s="41"/>
      <c r="D7" s="41"/>
      <c r="E7" s="41"/>
      <c r="F7" s="41"/>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3"/>
    </row>
    <row r="8" spans="2:57" ht="17.25" customHeight="1">
      <c r="B8" s="44" t="s">
        <v>3</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6"/>
    </row>
    <row r="9" spans="2:57" ht="18" customHeight="1">
      <c r="B9" s="67" t="s">
        <v>179</v>
      </c>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9"/>
    </row>
    <row r="10" spans="2:57" ht="18" customHeight="1">
      <c r="B10" s="67"/>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9"/>
    </row>
    <row r="11" spans="2:57" ht="18" customHeight="1">
      <c r="B11" s="67"/>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9"/>
    </row>
    <row r="12" spans="2:57" ht="18" customHeight="1">
      <c r="B12" s="67"/>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9"/>
    </row>
    <row r="13" spans="2:57" ht="18" customHeight="1">
      <c r="B13" s="67"/>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9"/>
    </row>
    <row r="14" spans="2:57" ht="18" customHeight="1">
      <c r="B14" s="67"/>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9"/>
    </row>
    <row r="15" spans="2:57" ht="18" customHeight="1">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9"/>
    </row>
    <row r="16" spans="2:57" ht="18" customHeight="1">
      <c r="B16" s="67"/>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9"/>
    </row>
    <row r="17" spans="2:57" ht="18" customHeight="1">
      <c r="B17" s="67"/>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9"/>
    </row>
    <row r="18" spans="2:57" ht="18" customHeight="1">
      <c r="B18" s="67"/>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9"/>
    </row>
    <row r="19" spans="2:57" ht="18" customHeight="1">
      <c r="B19" s="67"/>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9"/>
    </row>
    <row r="20" spans="2:57" ht="51.6" customHeight="1" thickBot="1">
      <c r="B20" s="70" t="s">
        <v>180</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2"/>
    </row>
    <row r="21" spans="2:57" ht="31.5" customHeight="1" thickTop="1" thickBot="1">
      <c r="B21" s="73" t="s">
        <v>4</v>
      </c>
      <c r="C21" s="74"/>
      <c r="D21" s="74"/>
      <c r="E21" s="74"/>
      <c r="F21" s="74"/>
      <c r="G21" s="75" t="s">
        <v>5</v>
      </c>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6" t="s">
        <v>6</v>
      </c>
      <c r="AN21" s="77"/>
      <c r="AO21" s="77"/>
      <c r="AP21" s="77"/>
      <c r="AQ21" s="77"/>
      <c r="AR21" s="78"/>
      <c r="AS21" s="79">
        <v>2026</v>
      </c>
      <c r="AT21" s="80"/>
      <c r="AU21" s="80"/>
      <c r="AV21" s="2" t="s">
        <v>7</v>
      </c>
      <c r="AW21" s="80"/>
      <c r="AX21" s="80"/>
      <c r="AY21" s="2" t="s">
        <v>8</v>
      </c>
      <c r="AZ21" s="80"/>
      <c r="BA21" s="80"/>
      <c r="BB21" s="2" t="s">
        <v>9</v>
      </c>
      <c r="BC21" s="3" t="s">
        <v>10</v>
      </c>
      <c r="BD21" s="2"/>
      <c r="BE21" s="4" t="s">
        <v>11</v>
      </c>
    </row>
    <row r="22" spans="2:57" ht="21.75" customHeight="1" thickTop="1">
      <c r="B22" s="47" t="s">
        <v>12</v>
      </c>
      <c r="C22" s="48"/>
      <c r="D22" s="48"/>
      <c r="E22" s="48"/>
      <c r="F22" s="49"/>
      <c r="G22" s="50"/>
      <c r="H22" s="51"/>
      <c r="I22" s="51"/>
      <c r="J22" s="51"/>
      <c r="K22" s="51"/>
      <c r="L22" s="51"/>
      <c r="M22" s="51"/>
      <c r="N22" s="51"/>
      <c r="O22" s="51"/>
      <c r="P22" s="51"/>
      <c r="Q22" s="51"/>
      <c r="R22" s="51"/>
      <c r="S22" s="51"/>
      <c r="T22" s="51"/>
      <c r="U22" s="51"/>
      <c r="V22" s="51"/>
      <c r="W22" s="51"/>
      <c r="X22" s="51"/>
      <c r="Y22" s="51"/>
      <c r="Z22" s="51"/>
      <c r="AA22" s="51"/>
      <c r="AB22" s="51"/>
      <c r="AC22" s="52"/>
      <c r="AD22" s="53" t="s">
        <v>12</v>
      </c>
      <c r="AE22" s="48"/>
      <c r="AF22" s="48"/>
      <c r="AG22" s="49"/>
      <c r="AH22" s="54"/>
      <c r="AI22" s="55"/>
      <c r="AJ22" s="55"/>
      <c r="AK22" s="55"/>
      <c r="AL22" s="55"/>
      <c r="AM22" s="55"/>
      <c r="AN22" s="55"/>
      <c r="AO22" s="55"/>
      <c r="AP22" s="55"/>
      <c r="AQ22" s="55"/>
      <c r="AR22" s="55"/>
      <c r="AS22" s="55"/>
      <c r="AT22" s="55"/>
      <c r="AU22" s="55"/>
      <c r="AV22" s="55"/>
      <c r="AW22" s="55"/>
      <c r="AX22" s="55"/>
      <c r="AY22" s="55"/>
      <c r="AZ22" s="55"/>
      <c r="BA22" s="55"/>
      <c r="BB22" s="55"/>
      <c r="BC22" s="55"/>
      <c r="BD22" s="55"/>
      <c r="BE22" s="56"/>
    </row>
    <row r="23" spans="2:57" ht="21.75" customHeight="1">
      <c r="B23" s="57" t="s">
        <v>13</v>
      </c>
      <c r="C23" s="58"/>
      <c r="D23" s="58"/>
      <c r="E23" s="58"/>
      <c r="F23" s="59"/>
      <c r="G23" s="60"/>
      <c r="H23" s="61"/>
      <c r="I23" s="61"/>
      <c r="J23" s="61"/>
      <c r="K23" s="61"/>
      <c r="L23" s="61"/>
      <c r="M23" s="61"/>
      <c r="N23" s="61"/>
      <c r="O23" s="61"/>
      <c r="P23" s="61"/>
      <c r="Q23" s="61"/>
      <c r="R23" s="61"/>
      <c r="S23" s="61"/>
      <c r="T23" s="61"/>
      <c r="U23" s="61"/>
      <c r="V23" s="61"/>
      <c r="W23" s="61"/>
      <c r="X23" s="61"/>
      <c r="Y23" s="61"/>
      <c r="Z23" s="61"/>
      <c r="AA23" s="61"/>
      <c r="AB23" s="61"/>
      <c r="AC23" s="62"/>
      <c r="AD23" s="63" t="s">
        <v>14</v>
      </c>
      <c r="AE23" s="58"/>
      <c r="AF23" s="58"/>
      <c r="AG23" s="59"/>
      <c r="AH23" s="64"/>
      <c r="AI23" s="65"/>
      <c r="AJ23" s="65"/>
      <c r="AK23" s="65"/>
      <c r="AL23" s="65"/>
      <c r="AM23" s="65"/>
      <c r="AN23" s="65"/>
      <c r="AO23" s="65"/>
      <c r="AP23" s="65"/>
      <c r="AQ23" s="65"/>
      <c r="AR23" s="65"/>
      <c r="AS23" s="65"/>
      <c r="AT23" s="65"/>
      <c r="AU23" s="65"/>
      <c r="AV23" s="65"/>
      <c r="AW23" s="65"/>
      <c r="AX23" s="65"/>
      <c r="AY23" s="65"/>
      <c r="AZ23" s="65"/>
      <c r="BA23" s="65"/>
      <c r="BB23" s="65"/>
      <c r="BC23" s="65"/>
      <c r="BD23" s="65"/>
      <c r="BE23" s="66"/>
    </row>
    <row r="24" spans="2:57" ht="21.75" customHeight="1">
      <c r="B24" s="97" t="s">
        <v>15</v>
      </c>
      <c r="C24" s="98"/>
      <c r="D24" s="98"/>
      <c r="E24" s="98"/>
      <c r="F24" s="98"/>
      <c r="G24" s="5" t="s">
        <v>16</v>
      </c>
      <c r="H24" s="99"/>
      <c r="I24" s="99"/>
      <c r="J24" s="99"/>
      <c r="K24" s="34" t="s">
        <v>17</v>
      </c>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100"/>
    </row>
    <row r="25" spans="2:57" ht="21.75" customHeight="1">
      <c r="B25" s="97"/>
      <c r="C25" s="98"/>
      <c r="D25" s="98"/>
      <c r="E25" s="98"/>
      <c r="F25" s="98"/>
      <c r="G25" s="101"/>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3"/>
    </row>
    <row r="26" spans="2:57" ht="23.1" customHeight="1">
      <c r="B26" s="104" t="s">
        <v>18</v>
      </c>
      <c r="C26" s="105"/>
      <c r="D26" s="105"/>
      <c r="E26" s="105"/>
      <c r="F26" s="106"/>
      <c r="G26" s="6" t="s">
        <v>19</v>
      </c>
      <c r="H26" s="95"/>
      <c r="I26" s="95"/>
      <c r="J26" s="95"/>
      <c r="K26" s="95"/>
      <c r="L26" s="34" t="s">
        <v>20</v>
      </c>
      <c r="M26" s="34" t="s">
        <v>17</v>
      </c>
      <c r="N26" s="95"/>
      <c r="O26" s="95"/>
      <c r="P26" s="95"/>
      <c r="Q26" s="95"/>
      <c r="R26" s="34" t="s">
        <v>17</v>
      </c>
      <c r="S26" s="95"/>
      <c r="T26" s="95"/>
      <c r="U26" s="95"/>
      <c r="V26" s="95"/>
      <c r="W26" s="95"/>
      <c r="X26" s="95"/>
      <c r="Y26" s="95"/>
      <c r="Z26" s="95"/>
      <c r="AA26" s="95"/>
      <c r="AB26" s="95"/>
      <c r="AC26" s="96"/>
      <c r="AD26" s="107" t="s">
        <v>21</v>
      </c>
      <c r="AE26" s="108"/>
      <c r="AF26" s="108"/>
      <c r="AG26" s="109"/>
      <c r="AH26" s="81"/>
      <c r="AI26" s="82"/>
      <c r="AJ26" s="82"/>
      <c r="AK26" s="82"/>
      <c r="AL26" s="82"/>
      <c r="AM26" s="82"/>
      <c r="AN26" s="82"/>
      <c r="AO26" s="82"/>
      <c r="AP26" s="82"/>
      <c r="AQ26" s="82"/>
      <c r="AR26" s="83"/>
      <c r="AS26" s="87" t="s">
        <v>22</v>
      </c>
      <c r="AT26" s="87"/>
      <c r="AU26" s="89"/>
      <c r="AV26" s="87"/>
      <c r="AW26" s="87"/>
      <c r="AX26" s="87"/>
      <c r="AY26" s="87"/>
      <c r="AZ26" s="87"/>
      <c r="BA26" s="87"/>
      <c r="BB26" s="87"/>
      <c r="BC26" s="87"/>
      <c r="BD26" s="87"/>
      <c r="BE26" s="90"/>
    </row>
    <row r="27" spans="2:57" ht="23.1" customHeight="1" thickBot="1">
      <c r="B27" s="93" t="s">
        <v>23</v>
      </c>
      <c r="C27" s="94"/>
      <c r="D27" s="94"/>
      <c r="E27" s="94"/>
      <c r="F27" s="94"/>
      <c r="G27" s="7" t="s">
        <v>19</v>
      </c>
      <c r="H27" s="95"/>
      <c r="I27" s="95"/>
      <c r="J27" s="95"/>
      <c r="K27" s="95"/>
      <c r="L27" s="34" t="s">
        <v>20</v>
      </c>
      <c r="M27" s="34" t="s">
        <v>17</v>
      </c>
      <c r="N27" s="95"/>
      <c r="O27" s="95"/>
      <c r="P27" s="95"/>
      <c r="Q27" s="95"/>
      <c r="R27" s="34" t="s">
        <v>17</v>
      </c>
      <c r="S27" s="95"/>
      <c r="T27" s="95"/>
      <c r="U27" s="95"/>
      <c r="V27" s="95"/>
      <c r="W27" s="95"/>
      <c r="X27" s="95"/>
      <c r="Y27" s="95"/>
      <c r="Z27" s="95"/>
      <c r="AA27" s="95"/>
      <c r="AB27" s="95"/>
      <c r="AC27" s="96"/>
      <c r="AD27" s="110"/>
      <c r="AE27" s="111"/>
      <c r="AF27" s="111"/>
      <c r="AG27" s="112"/>
      <c r="AH27" s="84"/>
      <c r="AI27" s="85"/>
      <c r="AJ27" s="85"/>
      <c r="AK27" s="85"/>
      <c r="AL27" s="85"/>
      <c r="AM27" s="85"/>
      <c r="AN27" s="85"/>
      <c r="AO27" s="85"/>
      <c r="AP27" s="85"/>
      <c r="AQ27" s="85"/>
      <c r="AR27" s="86"/>
      <c r="AS27" s="88"/>
      <c r="AT27" s="88"/>
      <c r="AU27" s="91"/>
      <c r="AV27" s="88"/>
      <c r="AW27" s="88"/>
      <c r="AX27" s="88"/>
      <c r="AY27" s="88"/>
      <c r="AZ27" s="88"/>
      <c r="BA27" s="88"/>
      <c r="BB27" s="88"/>
      <c r="BC27" s="88"/>
      <c r="BD27" s="88"/>
      <c r="BE27" s="92"/>
    </row>
    <row r="28" spans="2:57" ht="21.75" customHeight="1" thickTop="1">
      <c r="B28" s="113" t="s">
        <v>24</v>
      </c>
      <c r="C28" s="114"/>
      <c r="D28" s="114"/>
      <c r="E28" s="114"/>
      <c r="F28" s="114"/>
      <c r="G28" s="114"/>
      <c r="H28" s="114"/>
      <c r="I28" s="114"/>
      <c r="J28" s="115"/>
      <c r="K28" s="115"/>
      <c r="L28" s="115"/>
      <c r="M28" s="115"/>
      <c r="N28" s="115"/>
      <c r="O28" s="115"/>
      <c r="P28" s="115"/>
      <c r="Q28" s="115"/>
      <c r="R28" s="115"/>
      <c r="S28" s="115"/>
      <c r="T28" s="115"/>
      <c r="U28" s="115"/>
      <c r="V28" s="115"/>
      <c r="W28" s="114"/>
      <c r="X28" s="114"/>
      <c r="Y28" s="114"/>
      <c r="Z28" s="114"/>
      <c r="AA28" s="114"/>
      <c r="AB28" s="114"/>
      <c r="AC28" s="114"/>
      <c r="AD28" s="115"/>
      <c r="AE28" s="114"/>
      <c r="AF28" s="114"/>
      <c r="AG28" s="114"/>
      <c r="AH28" s="114"/>
      <c r="AI28" s="114"/>
      <c r="AJ28" s="114"/>
      <c r="AK28" s="114"/>
      <c r="AL28" s="114"/>
      <c r="AM28" s="114"/>
      <c r="AN28" s="114"/>
      <c r="AO28" s="114"/>
      <c r="AP28" s="114"/>
      <c r="AQ28" s="114"/>
      <c r="AR28" s="114"/>
      <c r="AS28" s="114"/>
      <c r="AT28" s="114"/>
      <c r="AU28" s="114"/>
      <c r="AV28" s="114"/>
      <c r="AW28" s="114"/>
      <c r="AX28" s="115"/>
      <c r="AY28" s="115"/>
      <c r="AZ28" s="115"/>
      <c r="BA28" s="115"/>
      <c r="BB28" s="115"/>
      <c r="BC28" s="115"/>
      <c r="BD28" s="115"/>
      <c r="BE28" s="116"/>
    </row>
    <row r="29" spans="2:57" ht="24.6" customHeight="1">
      <c r="B29" s="117" t="s">
        <v>25</v>
      </c>
      <c r="C29" s="118"/>
      <c r="D29" s="119" t="s">
        <v>26</v>
      </c>
      <c r="E29" s="119"/>
      <c r="F29" s="119"/>
      <c r="G29" s="119"/>
      <c r="H29" s="119"/>
      <c r="I29" s="119"/>
      <c r="J29" s="119" t="s">
        <v>27</v>
      </c>
      <c r="K29" s="119"/>
      <c r="L29" s="119"/>
      <c r="M29" s="119"/>
      <c r="N29" s="119"/>
      <c r="O29" s="119"/>
      <c r="P29" s="119" t="s">
        <v>28</v>
      </c>
      <c r="Q29" s="119"/>
      <c r="R29" s="119"/>
      <c r="S29" s="119"/>
      <c r="T29" s="119"/>
      <c r="U29" s="119"/>
      <c r="V29" s="120" t="s">
        <v>29</v>
      </c>
      <c r="W29" s="121"/>
      <c r="X29" s="121"/>
      <c r="Y29" s="121"/>
      <c r="Z29" s="121"/>
      <c r="AA29" s="121"/>
      <c r="AB29" s="121"/>
      <c r="AC29" s="121"/>
      <c r="AD29" s="119" t="s">
        <v>30</v>
      </c>
      <c r="AE29" s="119"/>
      <c r="AF29" s="122"/>
      <c r="AG29" s="122"/>
      <c r="AH29" s="123" t="s">
        <v>31</v>
      </c>
      <c r="AI29" s="123"/>
      <c r="AJ29" s="123"/>
      <c r="AK29" s="123"/>
      <c r="AL29" s="123"/>
      <c r="AM29" s="123" t="s">
        <v>32</v>
      </c>
      <c r="AN29" s="123"/>
      <c r="AO29" s="123"/>
      <c r="AP29" s="123"/>
      <c r="AQ29" s="123"/>
      <c r="AR29" s="124" t="s">
        <v>33</v>
      </c>
      <c r="AS29" s="125"/>
      <c r="AT29" s="125"/>
      <c r="AU29" s="125"/>
      <c r="AV29" s="126"/>
      <c r="AW29" s="126"/>
      <c r="AX29" s="126"/>
      <c r="AY29" s="125"/>
      <c r="AZ29" s="125"/>
      <c r="BA29" s="125"/>
      <c r="BB29" s="125"/>
      <c r="BC29" s="125"/>
      <c r="BD29" s="125"/>
      <c r="BE29" s="127"/>
    </row>
    <row r="30" spans="2:57" ht="59.85" customHeight="1" thickBot="1">
      <c r="B30" s="145" t="s">
        <v>34</v>
      </c>
      <c r="C30" s="146"/>
      <c r="D30" s="147" t="s">
        <v>35</v>
      </c>
      <c r="E30" s="148"/>
      <c r="F30" s="148"/>
      <c r="G30" s="148"/>
      <c r="H30" s="148"/>
      <c r="I30" s="149"/>
      <c r="J30" s="150" t="s">
        <v>36</v>
      </c>
      <c r="K30" s="151"/>
      <c r="L30" s="151"/>
      <c r="M30" s="151"/>
      <c r="N30" s="151"/>
      <c r="O30" s="152"/>
      <c r="P30" s="150" t="s">
        <v>36</v>
      </c>
      <c r="Q30" s="151"/>
      <c r="R30" s="151"/>
      <c r="S30" s="151"/>
      <c r="T30" s="151"/>
      <c r="U30" s="152"/>
      <c r="V30" s="147" t="s">
        <v>37</v>
      </c>
      <c r="W30" s="148"/>
      <c r="X30" s="148"/>
      <c r="Y30" s="148"/>
      <c r="Z30" s="148"/>
      <c r="AA30" s="148"/>
      <c r="AB30" s="148"/>
      <c r="AC30" s="149"/>
      <c r="AD30" s="153" t="s">
        <v>181</v>
      </c>
      <c r="AE30" s="154"/>
      <c r="AF30" s="154"/>
      <c r="AG30" s="155"/>
      <c r="AH30" s="128" t="s">
        <v>38</v>
      </c>
      <c r="AI30" s="129"/>
      <c r="AJ30" s="129"/>
      <c r="AK30" s="129"/>
      <c r="AL30" s="130"/>
      <c r="AM30" s="128" t="s">
        <v>39</v>
      </c>
      <c r="AN30" s="129"/>
      <c r="AO30" s="129"/>
      <c r="AP30" s="129"/>
      <c r="AQ30" s="130"/>
      <c r="AR30" s="129" t="s">
        <v>40</v>
      </c>
      <c r="AS30" s="129"/>
      <c r="AT30" s="129"/>
      <c r="AU30" s="129"/>
      <c r="AV30" s="129"/>
      <c r="AW30" s="129"/>
      <c r="AX30" s="129"/>
      <c r="AY30" s="129"/>
      <c r="AZ30" s="129"/>
      <c r="BA30" s="129"/>
      <c r="BB30" s="129"/>
      <c r="BC30" s="129"/>
      <c r="BD30" s="129"/>
      <c r="BE30" s="131"/>
    </row>
    <row r="31" spans="2:57" ht="35.1" customHeight="1" thickTop="1" thickBot="1">
      <c r="B31" s="132" t="s">
        <v>41</v>
      </c>
      <c r="C31" s="133"/>
      <c r="D31" s="134" t="s">
        <v>169</v>
      </c>
      <c r="E31" s="135"/>
      <c r="F31" s="135"/>
      <c r="G31" s="135"/>
      <c r="H31" s="135"/>
      <c r="I31" s="135"/>
      <c r="J31" s="136" t="s">
        <v>170</v>
      </c>
      <c r="K31" s="137"/>
      <c r="L31" s="137"/>
      <c r="M31" s="137"/>
      <c r="N31" s="137"/>
      <c r="O31" s="138"/>
      <c r="P31" s="139">
        <v>0.5</v>
      </c>
      <c r="Q31" s="140"/>
      <c r="R31" s="140"/>
      <c r="S31" s="140"/>
      <c r="T31" s="140"/>
      <c r="U31" s="141"/>
      <c r="V31" s="134" t="s">
        <v>171</v>
      </c>
      <c r="W31" s="135"/>
      <c r="X31" s="135"/>
      <c r="Y31" s="135"/>
      <c r="Z31" s="135"/>
      <c r="AA31" s="135"/>
      <c r="AB31" s="135"/>
      <c r="AC31" s="135"/>
      <c r="AD31" s="134">
        <v>50</v>
      </c>
      <c r="AE31" s="135"/>
      <c r="AF31" s="135"/>
      <c r="AG31" s="8" t="s">
        <v>42</v>
      </c>
      <c r="AH31" s="142" t="s">
        <v>43</v>
      </c>
      <c r="AI31" s="143"/>
      <c r="AJ31" s="143"/>
      <c r="AK31" s="143"/>
      <c r="AL31" s="144"/>
      <c r="AM31" s="142" t="s">
        <v>44</v>
      </c>
      <c r="AN31" s="143"/>
      <c r="AO31" s="143"/>
      <c r="AP31" s="143"/>
      <c r="AQ31" s="144"/>
      <c r="AR31" s="156" t="s">
        <v>45</v>
      </c>
      <c r="AS31" s="157"/>
      <c r="AT31" s="157"/>
      <c r="AU31" s="157"/>
      <c r="AV31" s="134">
        <v>20</v>
      </c>
      <c r="AW31" s="135"/>
      <c r="AX31" s="8" t="s">
        <v>42</v>
      </c>
      <c r="AY31" s="158" t="s">
        <v>46</v>
      </c>
      <c r="AZ31" s="158"/>
      <c r="BA31" s="158"/>
      <c r="BB31" s="158"/>
      <c r="BC31" s="134"/>
      <c r="BD31" s="135"/>
      <c r="BE31" s="9" t="s">
        <v>42</v>
      </c>
    </row>
    <row r="32" spans="2:57" ht="35.1" customHeight="1" thickTop="1">
      <c r="B32" s="159" t="s">
        <v>47</v>
      </c>
      <c r="C32" s="160"/>
      <c r="D32" s="161"/>
      <c r="E32" s="162"/>
      <c r="F32" s="162"/>
      <c r="G32" s="162"/>
      <c r="H32" s="162"/>
      <c r="I32" s="162"/>
      <c r="J32" s="163" t="str">
        <f>IFERROR(VLOOKUP(D32,'競技スケジュール（岡崎市抜粋）'!C$4:O$995,3,FALSE),"")</f>
        <v/>
      </c>
      <c r="K32" s="164"/>
      <c r="L32" s="164"/>
      <c r="M32" s="164"/>
      <c r="N32" s="164"/>
      <c r="O32" s="165"/>
      <c r="P32" s="166" t="str">
        <f>IFERROR(VLOOKUP(D32,'競技スケジュール（岡崎市抜粋）'!C$4:O$995,4,FALSE),"")</f>
        <v/>
      </c>
      <c r="Q32" s="167"/>
      <c r="R32" s="167"/>
      <c r="S32" s="167"/>
      <c r="T32" s="167"/>
      <c r="U32" s="168"/>
      <c r="V32" s="161"/>
      <c r="W32" s="162"/>
      <c r="X32" s="162"/>
      <c r="Y32" s="162"/>
      <c r="Z32" s="162"/>
      <c r="AA32" s="162"/>
      <c r="AB32" s="162"/>
      <c r="AC32" s="162"/>
      <c r="AD32" s="161"/>
      <c r="AE32" s="162"/>
      <c r="AF32" s="162"/>
      <c r="AG32" s="10" t="s">
        <v>42</v>
      </c>
      <c r="AH32" s="178" t="s">
        <v>43</v>
      </c>
      <c r="AI32" s="178"/>
      <c r="AJ32" s="178"/>
      <c r="AK32" s="178"/>
      <c r="AL32" s="178"/>
      <c r="AM32" s="178" t="s">
        <v>48</v>
      </c>
      <c r="AN32" s="178"/>
      <c r="AO32" s="178"/>
      <c r="AP32" s="178"/>
      <c r="AQ32" s="178"/>
      <c r="AR32" s="179" t="s">
        <v>45</v>
      </c>
      <c r="AS32" s="180"/>
      <c r="AT32" s="180"/>
      <c r="AU32" s="180"/>
      <c r="AV32" s="161"/>
      <c r="AW32" s="162"/>
      <c r="AX32" s="10" t="s">
        <v>42</v>
      </c>
      <c r="AY32" s="181" t="s">
        <v>46</v>
      </c>
      <c r="AZ32" s="181"/>
      <c r="BA32" s="181"/>
      <c r="BB32" s="181"/>
      <c r="BC32" s="161"/>
      <c r="BD32" s="162"/>
      <c r="BE32" s="11" t="s">
        <v>42</v>
      </c>
    </row>
    <row r="33" spans="2:57" customFormat="1" ht="35.1" customHeight="1">
      <c r="B33" s="169" t="s">
        <v>49</v>
      </c>
      <c r="C33" s="170"/>
      <c r="D33" s="171"/>
      <c r="E33" s="172"/>
      <c r="F33" s="172"/>
      <c r="G33" s="172"/>
      <c r="H33" s="172"/>
      <c r="I33" s="172"/>
      <c r="J33" s="173" t="str">
        <f>IFERROR(VLOOKUP(D33,'競技スケジュール（岡崎市抜粋）'!C$4:O$995,3,FALSE),"")</f>
        <v/>
      </c>
      <c r="K33" s="173"/>
      <c r="L33" s="173"/>
      <c r="M33" s="173"/>
      <c r="N33" s="173"/>
      <c r="O33" s="173"/>
      <c r="P33" s="174" t="str">
        <f>IFERROR(VLOOKUP(D33,'競技スケジュール（岡崎市抜粋）'!C$4:O$995,4,FALSE),"")</f>
        <v/>
      </c>
      <c r="Q33" s="174"/>
      <c r="R33" s="174"/>
      <c r="S33" s="174"/>
      <c r="T33" s="174"/>
      <c r="U33" s="174"/>
      <c r="V33" s="172"/>
      <c r="W33" s="172"/>
      <c r="X33" s="172"/>
      <c r="Y33" s="172"/>
      <c r="Z33" s="172"/>
      <c r="AA33" s="172"/>
      <c r="AB33" s="172"/>
      <c r="AC33" s="172"/>
      <c r="AD33" s="171"/>
      <c r="AE33" s="172"/>
      <c r="AF33" s="172"/>
      <c r="AG33" s="12" t="s">
        <v>42</v>
      </c>
      <c r="AH33" s="175" t="s">
        <v>43</v>
      </c>
      <c r="AI33" s="175"/>
      <c r="AJ33" s="175"/>
      <c r="AK33" s="175"/>
      <c r="AL33" s="175"/>
      <c r="AM33" s="175" t="s">
        <v>50</v>
      </c>
      <c r="AN33" s="175"/>
      <c r="AO33" s="175"/>
      <c r="AP33" s="175"/>
      <c r="AQ33" s="175"/>
      <c r="AR33" s="176" t="s">
        <v>45</v>
      </c>
      <c r="AS33" s="177"/>
      <c r="AT33" s="177"/>
      <c r="AU33" s="177"/>
      <c r="AV33" s="171"/>
      <c r="AW33" s="172"/>
      <c r="AX33" s="12" t="s">
        <v>42</v>
      </c>
      <c r="AY33" s="181" t="s">
        <v>46</v>
      </c>
      <c r="AZ33" s="181"/>
      <c r="BA33" s="181"/>
      <c r="BB33" s="181"/>
      <c r="BC33" s="171"/>
      <c r="BD33" s="172"/>
      <c r="BE33" s="13" t="s">
        <v>42</v>
      </c>
    </row>
    <row r="34" spans="2:57" customFormat="1" ht="35.1" customHeight="1">
      <c r="B34" s="169" t="s">
        <v>51</v>
      </c>
      <c r="C34" s="170"/>
      <c r="D34" s="171"/>
      <c r="E34" s="172"/>
      <c r="F34" s="172"/>
      <c r="G34" s="172"/>
      <c r="H34" s="172"/>
      <c r="I34" s="172"/>
      <c r="J34" s="173" t="str">
        <f>IFERROR(VLOOKUP(D34,'競技スケジュール（岡崎市抜粋）'!C$4:O$995,3,FALSE),"")</f>
        <v/>
      </c>
      <c r="K34" s="173"/>
      <c r="L34" s="173"/>
      <c r="M34" s="173"/>
      <c r="N34" s="173"/>
      <c r="O34" s="173"/>
      <c r="P34" s="174" t="str">
        <f>IFERROR(VLOOKUP(D34,'競技スケジュール（岡崎市抜粋）'!C$4:O$995,4,FALSE),"")</f>
        <v/>
      </c>
      <c r="Q34" s="174"/>
      <c r="R34" s="174"/>
      <c r="S34" s="174"/>
      <c r="T34" s="174"/>
      <c r="U34" s="174"/>
      <c r="V34" s="172"/>
      <c r="W34" s="172"/>
      <c r="X34" s="172"/>
      <c r="Y34" s="172"/>
      <c r="Z34" s="172"/>
      <c r="AA34" s="172"/>
      <c r="AB34" s="172"/>
      <c r="AC34" s="172"/>
      <c r="AD34" s="171"/>
      <c r="AE34" s="172"/>
      <c r="AF34" s="172"/>
      <c r="AG34" s="12" t="s">
        <v>42</v>
      </c>
      <c r="AH34" s="175" t="s">
        <v>43</v>
      </c>
      <c r="AI34" s="175"/>
      <c r="AJ34" s="175"/>
      <c r="AK34" s="175"/>
      <c r="AL34" s="175"/>
      <c r="AM34" s="175" t="s">
        <v>50</v>
      </c>
      <c r="AN34" s="175"/>
      <c r="AO34" s="175"/>
      <c r="AP34" s="175"/>
      <c r="AQ34" s="175"/>
      <c r="AR34" s="176" t="s">
        <v>45</v>
      </c>
      <c r="AS34" s="177"/>
      <c r="AT34" s="177"/>
      <c r="AU34" s="177"/>
      <c r="AV34" s="171"/>
      <c r="AW34" s="172"/>
      <c r="AX34" s="12" t="s">
        <v>42</v>
      </c>
      <c r="AY34" s="181" t="s">
        <v>46</v>
      </c>
      <c r="AZ34" s="181"/>
      <c r="BA34" s="181"/>
      <c r="BB34" s="181"/>
      <c r="BC34" s="171"/>
      <c r="BD34" s="172"/>
      <c r="BE34" s="13" t="s">
        <v>42</v>
      </c>
    </row>
    <row r="35" spans="2:57" ht="35.1" customHeight="1">
      <c r="B35" s="169" t="s">
        <v>52</v>
      </c>
      <c r="C35" s="170"/>
      <c r="D35" s="171"/>
      <c r="E35" s="172"/>
      <c r="F35" s="172"/>
      <c r="G35" s="172"/>
      <c r="H35" s="172"/>
      <c r="I35" s="172"/>
      <c r="J35" s="173" t="str">
        <f>IFERROR(VLOOKUP(D35,'競技スケジュール（岡崎市抜粋）'!C$4:O$995,3,FALSE),"")</f>
        <v/>
      </c>
      <c r="K35" s="173"/>
      <c r="L35" s="173"/>
      <c r="M35" s="173"/>
      <c r="N35" s="173"/>
      <c r="O35" s="173"/>
      <c r="P35" s="174" t="str">
        <f>IFERROR(VLOOKUP(D35,'競技スケジュール（岡崎市抜粋）'!C$4:O$995,4,FALSE),"")</f>
        <v/>
      </c>
      <c r="Q35" s="174"/>
      <c r="R35" s="174"/>
      <c r="S35" s="174"/>
      <c r="T35" s="174"/>
      <c r="U35" s="174"/>
      <c r="V35" s="172"/>
      <c r="W35" s="172"/>
      <c r="X35" s="172"/>
      <c r="Y35" s="172"/>
      <c r="Z35" s="172"/>
      <c r="AA35" s="172"/>
      <c r="AB35" s="172"/>
      <c r="AC35" s="172"/>
      <c r="AD35" s="171"/>
      <c r="AE35" s="172"/>
      <c r="AF35" s="172"/>
      <c r="AG35" s="12" t="s">
        <v>42</v>
      </c>
      <c r="AH35" s="175" t="s">
        <v>43</v>
      </c>
      <c r="AI35" s="175"/>
      <c r="AJ35" s="175"/>
      <c r="AK35" s="175"/>
      <c r="AL35" s="175"/>
      <c r="AM35" s="175" t="s">
        <v>48</v>
      </c>
      <c r="AN35" s="175"/>
      <c r="AO35" s="175"/>
      <c r="AP35" s="175"/>
      <c r="AQ35" s="175"/>
      <c r="AR35" s="176" t="s">
        <v>45</v>
      </c>
      <c r="AS35" s="177"/>
      <c r="AT35" s="177"/>
      <c r="AU35" s="177"/>
      <c r="AV35" s="171"/>
      <c r="AW35" s="172"/>
      <c r="AX35" s="12" t="s">
        <v>42</v>
      </c>
      <c r="AY35" s="181" t="s">
        <v>46</v>
      </c>
      <c r="AZ35" s="181"/>
      <c r="BA35" s="181"/>
      <c r="BB35" s="181"/>
      <c r="BC35" s="171"/>
      <c r="BD35" s="172"/>
      <c r="BE35" s="13" t="s">
        <v>42</v>
      </c>
    </row>
    <row r="36" spans="2:57" ht="35.1" customHeight="1" thickBot="1">
      <c r="B36" s="191" t="s">
        <v>53</v>
      </c>
      <c r="C36" s="192"/>
      <c r="D36" s="182"/>
      <c r="E36" s="183"/>
      <c r="F36" s="183"/>
      <c r="G36" s="183"/>
      <c r="H36" s="183"/>
      <c r="I36" s="183"/>
      <c r="J36" s="193" t="str">
        <f>IFERROR(VLOOKUP(D36,'競技スケジュール（岡崎市抜粋）'!C$4:O$995,3,FALSE),"")</f>
        <v/>
      </c>
      <c r="K36" s="194"/>
      <c r="L36" s="194"/>
      <c r="M36" s="194"/>
      <c r="N36" s="194"/>
      <c r="O36" s="195"/>
      <c r="P36" s="196" t="str">
        <f>IFERROR(VLOOKUP(D36,'競技スケジュール（岡崎市抜粋）'!C$4:O$995,4,FALSE),"")</f>
        <v/>
      </c>
      <c r="Q36" s="197"/>
      <c r="R36" s="197"/>
      <c r="S36" s="197"/>
      <c r="T36" s="197"/>
      <c r="U36" s="198"/>
      <c r="V36" s="182"/>
      <c r="W36" s="183"/>
      <c r="X36" s="183"/>
      <c r="Y36" s="183"/>
      <c r="Z36" s="183"/>
      <c r="AA36" s="183"/>
      <c r="AB36" s="183"/>
      <c r="AC36" s="183"/>
      <c r="AD36" s="182"/>
      <c r="AE36" s="183"/>
      <c r="AF36" s="183"/>
      <c r="AG36" s="14" t="s">
        <v>42</v>
      </c>
      <c r="AH36" s="199" t="s">
        <v>43</v>
      </c>
      <c r="AI36" s="199"/>
      <c r="AJ36" s="199"/>
      <c r="AK36" s="199"/>
      <c r="AL36" s="199"/>
      <c r="AM36" s="199" t="s">
        <v>48</v>
      </c>
      <c r="AN36" s="199"/>
      <c r="AO36" s="199"/>
      <c r="AP36" s="199"/>
      <c r="AQ36" s="199"/>
      <c r="AR36" s="200" t="s">
        <v>45</v>
      </c>
      <c r="AS36" s="201"/>
      <c r="AT36" s="201"/>
      <c r="AU36" s="201"/>
      <c r="AV36" s="182"/>
      <c r="AW36" s="183"/>
      <c r="AX36" s="14" t="s">
        <v>42</v>
      </c>
      <c r="AY36" s="184" t="s">
        <v>46</v>
      </c>
      <c r="AZ36" s="184"/>
      <c r="BA36" s="184"/>
      <c r="BB36" s="184"/>
      <c r="BC36" s="182"/>
      <c r="BD36" s="183"/>
      <c r="BE36" s="15" t="s">
        <v>42</v>
      </c>
    </row>
    <row r="37" spans="2:57" ht="14.85" customHeight="1" thickTop="1">
      <c r="B37" s="185"/>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7"/>
    </row>
    <row r="38" spans="2:57" s="16" customFormat="1" ht="15" customHeight="1">
      <c r="B38" s="188" t="s">
        <v>54</v>
      </c>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90"/>
    </row>
    <row r="39" spans="2:57" s="16" customFormat="1" ht="15" customHeight="1" thickBot="1">
      <c r="B39" s="230"/>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2"/>
    </row>
    <row r="40" spans="2:57" s="16" customFormat="1" ht="15" customHeight="1" thickTop="1">
      <c r="B40" s="233" t="s">
        <v>173</v>
      </c>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5"/>
    </row>
    <row r="41" spans="2:57" ht="15.75" customHeight="1">
      <c r="B41" s="236"/>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8"/>
    </row>
    <row r="42" spans="2:57" ht="32.85" customHeight="1">
      <c r="B42" s="239" t="s">
        <v>55</v>
      </c>
      <c r="C42" s="239"/>
      <c r="D42" s="239"/>
      <c r="E42" s="239"/>
      <c r="F42" s="239"/>
      <c r="G42" s="239"/>
      <c r="H42" s="239"/>
      <c r="I42" s="239"/>
      <c r="J42" s="241"/>
      <c r="K42" s="242"/>
      <c r="L42" s="242"/>
      <c r="M42" s="242"/>
      <c r="N42" s="242"/>
      <c r="O42" s="242"/>
      <c r="P42" s="242"/>
      <c r="Q42" s="242"/>
      <c r="R42" s="242"/>
      <c r="S42" s="242"/>
      <c r="T42" s="242"/>
      <c r="U42" s="242"/>
      <c r="V42" s="242"/>
      <c r="W42" s="242"/>
      <c r="X42" s="242"/>
      <c r="Y42" s="242"/>
      <c r="Z42" s="242"/>
      <c r="AA42" s="242"/>
      <c r="AB42" s="242"/>
      <c r="AC42" s="243"/>
      <c r="AD42" s="242" t="s">
        <v>56</v>
      </c>
      <c r="AE42" s="242"/>
      <c r="AF42" s="242"/>
      <c r="AG42" s="242"/>
      <c r="AH42" s="242"/>
      <c r="AI42" s="242"/>
      <c r="AJ42" s="242"/>
      <c r="AK42" s="242"/>
      <c r="AL42" s="242"/>
      <c r="AM42" s="242"/>
      <c r="AN42" s="242"/>
      <c r="AO42" s="242"/>
      <c r="AP42" s="242"/>
      <c r="AQ42" s="242"/>
      <c r="AR42" s="247"/>
      <c r="AS42" s="247"/>
      <c r="AT42" s="247"/>
      <c r="AU42" s="249" t="s">
        <v>7</v>
      </c>
      <c r="AV42" s="247"/>
      <c r="AW42" s="247"/>
      <c r="AX42" s="249" t="s">
        <v>8</v>
      </c>
      <c r="AY42" s="247"/>
      <c r="AZ42" s="247"/>
      <c r="BA42" s="249" t="s">
        <v>9</v>
      </c>
      <c r="BB42" s="249" t="s">
        <v>19</v>
      </c>
      <c r="BC42" s="247"/>
      <c r="BD42" s="249" t="s">
        <v>20</v>
      </c>
      <c r="BE42" s="251"/>
    </row>
    <row r="43" spans="2:57" ht="32.85" customHeight="1" thickBot="1">
      <c r="B43" s="240"/>
      <c r="C43" s="240"/>
      <c r="D43" s="240"/>
      <c r="E43" s="240"/>
      <c r="F43" s="240"/>
      <c r="G43" s="240"/>
      <c r="H43" s="240"/>
      <c r="I43" s="240"/>
      <c r="J43" s="244"/>
      <c r="K43" s="245"/>
      <c r="L43" s="245"/>
      <c r="M43" s="245"/>
      <c r="N43" s="245"/>
      <c r="O43" s="245"/>
      <c r="P43" s="245"/>
      <c r="Q43" s="245"/>
      <c r="R43" s="245"/>
      <c r="S43" s="245"/>
      <c r="T43" s="245"/>
      <c r="U43" s="245"/>
      <c r="V43" s="245"/>
      <c r="W43" s="245"/>
      <c r="X43" s="245"/>
      <c r="Y43" s="245"/>
      <c r="Z43" s="245"/>
      <c r="AA43" s="245"/>
      <c r="AB43" s="245"/>
      <c r="AC43" s="246"/>
      <c r="AD43" s="245"/>
      <c r="AE43" s="245"/>
      <c r="AF43" s="245"/>
      <c r="AG43" s="245"/>
      <c r="AH43" s="245"/>
      <c r="AI43" s="245"/>
      <c r="AJ43" s="245"/>
      <c r="AK43" s="245"/>
      <c r="AL43" s="245"/>
      <c r="AM43" s="245"/>
      <c r="AN43" s="245"/>
      <c r="AO43" s="245"/>
      <c r="AP43" s="245"/>
      <c r="AQ43" s="245"/>
      <c r="AR43" s="248"/>
      <c r="AS43" s="248"/>
      <c r="AT43" s="248"/>
      <c r="AU43" s="250"/>
      <c r="AV43" s="248"/>
      <c r="AW43" s="248"/>
      <c r="AX43" s="250"/>
      <c r="AY43" s="248"/>
      <c r="AZ43" s="248"/>
      <c r="BA43" s="250"/>
      <c r="BB43" s="250"/>
      <c r="BC43" s="248"/>
      <c r="BD43" s="250"/>
      <c r="BE43" s="252"/>
    </row>
    <row r="44" spans="2:57" ht="17.25" customHeight="1">
      <c r="B44" s="202" t="b">
        <v>0</v>
      </c>
      <c r="C44" s="262"/>
      <c r="D44" s="208" t="s">
        <v>57</v>
      </c>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2" t="b">
        <v>0</v>
      </c>
      <c r="AE44" s="203"/>
      <c r="AF44" s="208" t="s">
        <v>58</v>
      </c>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10"/>
    </row>
    <row r="45" spans="2:57" ht="17.25" customHeight="1">
      <c r="B45" s="204"/>
      <c r="C45" s="263"/>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04"/>
      <c r="AE45" s="205"/>
      <c r="AF45" s="211"/>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3"/>
    </row>
    <row r="46" spans="2:57" ht="17.25" customHeight="1" thickBot="1">
      <c r="B46" s="206"/>
      <c r="C46" s="264"/>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06"/>
      <c r="AE46" s="207"/>
      <c r="AF46" s="214"/>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6"/>
    </row>
    <row r="47" spans="2:57" ht="24.6" customHeight="1">
      <c r="B47" s="257" t="s">
        <v>25</v>
      </c>
      <c r="C47" s="258"/>
      <c r="D47" s="261" t="s">
        <v>26</v>
      </c>
      <c r="E47" s="261"/>
      <c r="F47" s="261"/>
      <c r="G47" s="261"/>
      <c r="H47" s="261"/>
      <c r="I47" s="261"/>
      <c r="J47" s="261" t="s">
        <v>27</v>
      </c>
      <c r="K47" s="261"/>
      <c r="L47" s="261"/>
      <c r="M47" s="261"/>
      <c r="N47" s="261"/>
      <c r="O47" s="261"/>
      <c r="P47" s="261" t="s">
        <v>59</v>
      </c>
      <c r="Q47" s="261"/>
      <c r="R47" s="261"/>
      <c r="S47" s="261"/>
      <c r="T47" s="261"/>
      <c r="U47" s="261"/>
      <c r="V47" s="261" t="s">
        <v>29</v>
      </c>
      <c r="W47" s="261"/>
      <c r="X47" s="261"/>
      <c r="Y47" s="261"/>
      <c r="Z47" s="261"/>
      <c r="AA47" s="261"/>
      <c r="AB47" s="224" t="s">
        <v>30</v>
      </c>
      <c r="AC47" s="225"/>
      <c r="AD47" s="225"/>
      <c r="AE47" s="226"/>
      <c r="AF47" s="217" t="s">
        <v>33</v>
      </c>
      <c r="AG47" s="218"/>
      <c r="AH47" s="218"/>
      <c r="AI47" s="218"/>
      <c r="AJ47" s="218"/>
      <c r="AK47" s="218"/>
      <c r="AL47" s="218"/>
      <c r="AM47" s="218"/>
      <c r="AN47" s="218"/>
      <c r="AO47" s="218"/>
      <c r="AP47" s="218"/>
      <c r="AQ47" s="218"/>
      <c r="AR47" s="218"/>
      <c r="AS47" s="218"/>
      <c r="AT47" s="218"/>
      <c r="AU47" s="218"/>
      <c r="AV47" s="218"/>
      <c r="AW47" s="218"/>
      <c r="AX47" s="219" t="s">
        <v>60</v>
      </c>
      <c r="AY47" s="219"/>
      <c r="AZ47" s="219"/>
      <c r="BA47" s="219"/>
      <c r="BB47" s="219"/>
      <c r="BC47" s="219"/>
      <c r="BD47" s="219"/>
      <c r="BE47" s="219"/>
    </row>
    <row r="48" spans="2:57" ht="24.6" customHeight="1">
      <c r="B48" s="259"/>
      <c r="C48" s="260"/>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227"/>
      <c r="AC48" s="228"/>
      <c r="AD48" s="228"/>
      <c r="AE48" s="229"/>
      <c r="AF48" s="221" t="s">
        <v>61</v>
      </c>
      <c r="AG48" s="222"/>
      <c r="AH48" s="222"/>
      <c r="AI48" s="223"/>
      <c r="AJ48" s="223"/>
      <c r="AK48" s="223"/>
      <c r="AL48" s="221" t="s">
        <v>62</v>
      </c>
      <c r="AM48" s="222"/>
      <c r="AN48" s="222"/>
      <c r="AO48" s="222"/>
      <c r="AP48" s="222"/>
      <c r="AQ48" s="222"/>
      <c r="AR48" s="221" t="s">
        <v>63</v>
      </c>
      <c r="AS48" s="222"/>
      <c r="AT48" s="222"/>
      <c r="AU48" s="222"/>
      <c r="AV48" s="222"/>
      <c r="AW48" s="222"/>
      <c r="AX48" s="220"/>
      <c r="AY48" s="220"/>
      <c r="AZ48" s="220"/>
      <c r="BA48" s="220"/>
      <c r="BB48" s="220"/>
      <c r="BC48" s="220"/>
      <c r="BD48" s="220"/>
      <c r="BE48" s="220"/>
    </row>
    <row r="49" spans="2:63" ht="35.1" customHeight="1">
      <c r="B49" s="267" t="s">
        <v>47</v>
      </c>
      <c r="C49" s="267"/>
      <c r="D49" s="171"/>
      <c r="E49" s="172"/>
      <c r="F49" s="172"/>
      <c r="G49" s="172"/>
      <c r="H49" s="172"/>
      <c r="I49" s="256"/>
      <c r="J49" s="268" t="str">
        <f>IFERROR(VLOOKUP(D49,'競技スケジュール（岡崎市抜粋）'!C$4:O$995,3,FALSE),"")</f>
        <v/>
      </c>
      <c r="K49" s="269"/>
      <c r="L49" s="269"/>
      <c r="M49" s="269"/>
      <c r="N49" s="269"/>
      <c r="O49" s="270"/>
      <c r="P49" s="253" t="str">
        <f>IFERROR(VLOOKUP(D49,'競技スケジュール（岡崎市抜粋）'!C$4:O$995,4,FALSE),"")</f>
        <v/>
      </c>
      <c r="Q49" s="254"/>
      <c r="R49" s="254"/>
      <c r="S49" s="254"/>
      <c r="T49" s="254"/>
      <c r="U49" s="255"/>
      <c r="V49" s="171"/>
      <c r="W49" s="172"/>
      <c r="X49" s="172"/>
      <c r="Y49" s="172"/>
      <c r="Z49" s="172"/>
      <c r="AA49" s="256"/>
      <c r="AB49" s="271">
        <f>SUM(AI49,AO49,AU49)</f>
        <v>0</v>
      </c>
      <c r="AC49" s="271"/>
      <c r="AD49" s="271"/>
      <c r="AE49" s="17" t="s">
        <v>42</v>
      </c>
      <c r="AF49" s="272" t="str">
        <f>IFERROR(
  INDEX('競技スケジュール（岡崎市抜粋）'!A:Y,
        MATCH(D49, '競技スケジュール（岡崎市抜粋）'!C:C, 0),
        MATCH(V49, '競技スケジュール（岡崎市抜粋）'!$3:$3, 0)
  ),
  ""
)</f>
        <v/>
      </c>
      <c r="AG49" s="273"/>
      <c r="AH49" s="273"/>
      <c r="AI49" s="171"/>
      <c r="AJ49" s="172"/>
      <c r="AK49" s="12" t="s">
        <v>42</v>
      </c>
      <c r="AL49" s="273" t="str">
        <f>IFERROR(VLOOKUP(D49,'競技スケジュール（岡崎市抜粋）'!$C$4:$O$995,12,FALSE),"")</f>
        <v/>
      </c>
      <c r="AM49" s="273"/>
      <c r="AN49" s="274"/>
      <c r="AO49" s="171"/>
      <c r="AP49" s="172"/>
      <c r="AQ49" s="12" t="s">
        <v>42</v>
      </c>
      <c r="AR49" s="272" t="str">
        <f>IFERROR(VLOOKUP(D49,'競技スケジュール（岡崎市抜粋）'!$C$4:$O$995,13,FALSE),"")</f>
        <v/>
      </c>
      <c r="AS49" s="273"/>
      <c r="AT49" s="274"/>
      <c r="AU49" s="171"/>
      <c r="AV49" s="172"/>
      <c r="AW49" s="12" t="s">
        <v>42</v>
      </c>
      <c r="AX49" s="265" t="str">
        <f>IFERROR(AF49*AI49+AL49*AO49+AR49*AU49,"")</f>
        <v/>
      </c>
      <c r="AY49" s="266"/>
      <c r="AZ49" s="266"/>
      <c r="BA49" s="266"/>
      <c r="BB49" s="266"/>
      <c r="BC49" s="266"/>
      <c r="BD49" s="266"/>
      <c r="BE49" s="18" t="s">
        <v>64</v>
      </c>
    </row>
    <row r="50" spans="2:63" customFormat="1" ht="35.1" customHeight="1">
      <c r="B50" s="267" t="s">
        <v>49</v>
      </c>
      <c r="C50" s="267"/>
      <c r="D50" s="171"/>
      <c r="E50" s="172"/>
      <c r="F50" s="172"/>
      <c r="G50" s="172"/>
      <c r="H50" s="172"/>
      <c r="I50" s="256"/>
      <c r="J50" s="268" t="str">
        <f>IFERROR(VLOOKUP(D50,'競技スケジュール（岡崎市抜粋）'!C$4:O$995,3,FALSE),"")</f>
        <v/>
      </c>
      <c r="K50" s="269"/>
      <c r="L50" s="269"/>
      <c r="M50" s="269"/>
      <c r="N50" s="269"/>
      <c r="O50" s="270"/>
      <c r="P50" s="253" t="str">
        <f>IFERROR(VLOOKUP(D50,'競技スケジュール（岡崎市抜粋）'!C$4:O$995,4,FALSE),"")</f>
        <v/>
      </c>
      <c r="Q50" s="254"/>
      <c r="R50" s="254"/>
      <c r="S50" s="254"/>
      <c r="T50" s="254"/>
      <c r="U50" s="255"/>
      <c r="V50" s="171"/>
      <c r="W50" s="172"/>
      <c r="X50" s="172"/>
      <c r="Y50" s="172"/>
      <c r="Z50" s="172"/>
      <c r="AA50" s="256"/>
      <c r="AB50" s="271">
        <f t="shared" ref="AB50:AB53" si="0">SUM(AI50,AO50,AU50)</f>
        <v>0</v>
      </c>
      <c r="AC50" s="271"/>
      <c r="AD50" s="271"/>
      <c r="AE50" s="17" t="s">
        <v>42</v>
      </c>
      <c r="AF50" s="272" t="str">
        <f>IFERROR(
  INDEX('競技スケジュール（岡崎市抜粋）'!A:Y,
        MATCH(D50, '競技スケジュール（岡崎市抜粋）'!C:C, 0),
        MATCH(V50, '競技スケジュール（岡崎市抜粋）'!$3:$3, 0)
  ),
  ""
)</f>
        <v/>
      </c>
      <c r="AG50" s="273"/>
      <c r="AH50" s="273"/>
      <c r="AI50" s="171"/>
      <c r="AJ50" s="172"/>
      <c r="AK50" s="12" t="s">
        <v>42</v>
      </c>
      <c r="AL50" s="273" t="str">
        <f>IFERROR(VLOOKUP(D50,'競技スケジュール（岡崎市抜粋）'!$C$4:$O$995,12,FALSE),"")</f>
        <v/>
      </c>
      <c r="AM50" s="273"/>
      <c r="AN50" s="274"/>
      <c r="AO50" s="171"/>
      <c r="AP50" s="172"/>
      <c r="AQ50" s="12" t="s">
        <v>42</v>
      </c>
      <c r="AR50" s="272" t="str">
        <f>IFERROR(VLOOKUP(D50,'競技スケジュール（岡崎市抜粋）'!$C$4:$O$995,13,FALSE),"")</f>
        <v/>
      </c>
      <c r="AS50" s="273"/>
      <c r="AT50" s="274"/>
      <c r="AU50" s="171"/>
      <c r="AV50" s="172"/>
      <c r="AW50" s="12" t="s">
        <v>42</v>
      </c>
      <c r="AX50" s="265" t="str">
        <f t="shared" ref="AX50:AX53" si="1">IFERROR(AF50*AI50+AL50*AO50+AR50*AU50,"")</f>
        <v/>
      </c>
      <c r="AY50" s="266"/>
      <c r="AZ50" s="266"/>
      <c r="BA50" s="266"/>
      <c r="BB50" s="266"/>
      <c r="BC50" s="266"/>
      <c r="BD50" s="266"/>
      <c r="BE50" s="18" t="s">
        <v>64</v>
      </c>
      <c r="BH50" s="1"/>
      <c r="BI50" s="1"/>
      <c r="BJ50" s="1"/>
      <c r="BK50" s="1"/>
    </row>
    <row r="51" spans="2:63" customFormat="1" ht="35.1" customHeight="1">
      <c r="B51" s="267" t="s">
        <v>51</v>
      </c>
      <c r="C51" s="267"/>
      <c r="D51" s="171"/>
      <c r="E51" s="172"/>
      <c r="F51" s="172"/>
      <c r="G51" s="172"/>
      <c r="H51" s="172"/>
      <c r="I51" s="256"/>
      <c r="J51" s="268" t="str">
        <f>IFERROR(VLOOKUP(D51,'競技スケジュール（岡崎市抜粋）'!C$4:O$995,3,FALSE),"")</f>
        <v/>
      </c>
      <c r="K51" s="269"/>
      <c r="L51" s="269"/>
      <c r="M51" s="269"/>
      <c r="N51" s="269"/>
      <c r="O51" s="270"/>
      <c r="P51" s="253" t="str">
        <f>IFERROR(VLOOKUP(D51,'競技スケジュール（岡崎市抜粋）'!C$4:O$995,4,FALSE),"")</f>
        <v/>
      </c>
      <c r="Q51" s="254"/>
      <c r="R51" s="254"/>
      <c r="S51" s="254"/>
      <c r="T51" s="254"/>
      <c r="U51" s="255"/>
      <c r="V51" s="171"/>
      <c r="W51" s="172"/>
      <c r="X51" s="172"/>
      <c r="Y51" s="172"/>
      <c r="Z51" s="172"/>
      <c r="AA51" s="256"/>
      <c r="AB51" s="271">
        <f t="shared" si="0"/>
        <v>0</v>
      </c>
      <c r="AC51" s="271"/>
      <c r="AD51" s="271"/>
      <c r="AE51" s="17" t="s">
        <v>42</v>
      </c>
      <c r="AF51" s="272" t="str">
        <f>IFERROR(
  INDEX('競技スケジュール（岡崎市抜粋）'!A:Y,
        MATCH(D51, '競技スケジュール（岡崎市抜粋）'!C:C, 0),
        MATCH(V51, '競技スケジュール（岡崎市抜粋）'!$3:$3, 0)
  ),
  ""
)</f>
        <v/>
      </c>
      <c r="AG51" s="273"/>
      <c r="AH51" s="273"/>
      <c r="AI51" s="171"/>
      <c r="AJ51" s="172"/>
      <c r="AK51" s="12" t="s">
        <v>42</v>
      </c>
      <c r="AL51" s="273" t="str">
        <f>IFERROR(VLOOKUP(D51,'競技スケジュール（岡崎市抜粋）'!$C$4:$O$995,12,FALSE),"")</f>
        <v/>
      </c>
      <c r="AM51" s="273"/>
      <c r="AN51" s="274"/>
      <c r="AO51" s="171"/>
      <c r="AP51" s="172"/>
      <c r="AQ51" s="12" t="s">
        <v>42</v>
      </c>
      <c r="AR51" s="272" t="str">
        <f>IFERROR(VLOOKUP(D51,'競技スケジュール（岡崎市抜粋）'!$C$4:$O$995,13,FALSE),"")</f>
        <v/>
      </c>
      <c r="AS51" s="273"/>
      <c r="AT51" s="274"/>
      <c r="AU51" s="171"/>
      <c r="AV51" s="172"/>
      <c r="AW51" s="12" t="s">
        <v>42</v>
      </c>
      <c r="AX51" s="265" t="str">
        <f t="shared" si="1"/>
        <v/>
      </c>
      <c r="AY51" s="266"/>
      <c r="AZ51" s="266"/>
      <c r="BA51" s="266"/>
      <c r="BB51" s="266"/>
      <c r="BC51" s="266"/>
      <c r="BD51" s="266"/>
      <c r="BE51" s="18" t="s">
        <v>64</v>
      </c>
      <c r="BH51" s="1"/>
      <c r="BI51" s="1"/>
      <c r="BJ51" s="1"/>
      <c r="BK51" s="1"/>
    </row>
    <row r="52" spans="2:63" ht="35.1" customHeight="1">
      <c r="B52" s="267" t="s">
        <v>52</v>
      </c>
      <c r="C52" s="267"/>
      <c r="D52" s="171"/>
      <c r="E52" s="172"/>
      <c r="F52" s="172"/>
      <c r="G52" s="172"/>
      <c r="H52" s="172"/>
      <c r="I52" s="256"/>
      <c r="J52" s="268" t="str">
        <f>IFERROR(VLOOKUP(D52,'競技スケジュール（岡崎市抜粋）'!C$4:O$995,3,FALSE),"")</f>
        <v/>
      </c>
      <c r="K52" s="269"/>
      <c r="L52" s="269"/>
      <c r="M52" s="269"/>
      <c r="N52" s="269"/>
      <c r="O52" s="270"/>
      <c r="P52" s="253" t="str">
        <f>IFERROR(VLOOKUP(D52,'競技スケジュール（岡崎市抜粋）'!C$4:O$995,4,FALSE),"")</f>
        <v/>
      </c>
      <c r="Q52" s="254"/>
      <c r="R52" s="254"/>
      <c r="S52" s="254"/>
      <c r="T52" s="254"/>
      <c r="U52" s="255"/>
      <c r="V52" s="171"/>
      <c r="W52" s="172"/>
      <c r="X52" s="172"/>
      <c r="Y52" s="172"/>
      <c r="Z52" s="172"/>
      <c r="AA52" s="256"/>
      <c r="AB52" s="271">
        <f t="shared" si="0"/>
        <v>0</v>
      </c>
      <c r="AC52" s="271"/>
      <c r="AD52" s="271"/>
      <c r="AE52" s="17" t="s">
        <v>42</v>
      </c>
      <c r="AF52" s="272" t="str">
        <f>IFERROR(
  INDEX('競技スケジュール（岡崎市抜粋）'!A:Y,
        MATCH(D52, '競技スケジュール（岡崎市抜粋）'!C:C, 0),
        MATCH(V52, '競技スケジュール（岡崎市抜粋）'!$3:$3, 0)
  ),
  ""
)</f>
        <v/>
      </c>
      <c r="AG52" s="273"/>
      <c r="AH52" s="273"/>
      <c r="AI52" s="171"/>
      <c r="AJ52" s="172"/>
      <c r="AK52" s="12" t="s">
        <v>42</v>
      </c>
      <c r="AL52" s="273" t="str">
        <f>IFERROR(VLOOKUP(D52,'競技スケジュール（岡崎市抜粋）'!$C$4:$O$995,12,FALSE),"")</f>
        <v/>
      </c>
      <c r="AM52" s="273"/>
      <c r="AN52" s="274"/>
      <c r="AO52" s="171"/>
      <c r="AP52" s="172"/>
      <c r="AQ52" s="12" t="s">
        <v>42</v>
      </c>
      <c r="AR52" s="272" t="str">
        <f>IFERROR(VLOOKUP(D52,'競技スケジュール（岡崎市抜粋）'!$C$4:$O$995,13,FALSE),"")</f>
        <v/>
      </c>
      <c r="AS52" s="273"/>
      <c r="AT52" s="274"/>
      <c r="AU52" s="171"/>
      <c r="AV52" s="172"/>
      <c r="AW52" s="12" t="s">
        <v>42</v>
      </c>
      <c r="AX52" s="265" t="str">
        <f t="shared" si="1"/>
        <v/>
      </c>
      <c r="AY52" s="266"/>
      <c r="AZ52" s="266"/>
      <c r="BA52" s="266"/>
      <c r="BB52" s="266"/>
      <c r="BC52" s="266"/>
      <c r="BD52" s="266"/>
      <c r="BE52" s="18" t="s">
        <v>64</v>
      </c>
    </row>
    <row r="53" spans="2:63" ht="35.1" customHeight="1">
      <c r="B53" s="267" t="s">
        <v>53</v>
      </c>
      <c r="C53" s="267"/>
      <c r="D53" s="171"/>
      <c r="E53" s="172"/>
      <c r="F53" s="172"/>
      <c r="G53" s="172"/>
      <c r="H53" s="172"/>
      <c r="I53" s="256"/>
      <c r="J53" s="268" t="str">
        <f>IFERROR(VLOOKUP(D53,'競技スケジュール（岡崎市抜粋）'!C$4:O$995,3,FALSE),"")</f>
        <v/>
      </c>
      <c r="K53" s="269"/>
      <c r="L53" s="269"/>
      <c r="M53" s="269"/>
      <c r="N53" s="269"/>
      <c r="O53" s="270"/>
      <c r="P53" s="253" t="str">
        <f>IFERROR(VLOOKUP(D53,'競技スケジュール（岡崎市抜粋）'!C$4:O$995,4,FALSE),"")</f>
        <v/>
      </c>
      <c r="Q53" s="254"/>
      <c r="R53" s="254"/>
      <c r="S53" s="254"/>
      <c r="T53" s="254"/>
      <c r="U53" s="255"/>
      <c r="V53" s="171"/>
      <c r="W53" s="172"/>
      <c r="X53" s="172"/>
      <c r="Y53" s="172"/>
      <c r="Z53" s="172"/>
      <c r="AA53" s="256"/>
      <c r="AB53" s="271">
        <f t="shared" si="0"/>
        <v>0</v>
      </c>
      <c r="AC53" s="271"/>
      <c r="AD53" s="271"/>
      <c r="AE53" s="17" t="s">
        <v>42</v>
      </c>
      <c r="AF53" s="272" t="str">
        <f>IFERROR(
  INDEX('競技スケジュール（岡崎市抜粋）'!A:Y,
        MATCH(D53, '競技スケジュール（岡崎市抜粋）'!C:C, 0),
        MATCH(V53, '競技スケジュール（岡崎市抜粋）'!$3:$3, 0)
  ),
  ""
)</f>
        <v/>
      </c>
      <c r="AG53" s="273"/>
      <c r="AH53" s="273"/>
      <c r="AI53" s="171"/>
      <c r="AJ53" s="172"/>
      <c r="AK53" s="12" t="s">
        <v>42</v>
      </c>
      <c r="AL53" s="273" t="str">
        <f>IFERROR(VLOOKUP(D53,'競技スケジュール（岡崎市抜粋）'!$C$4:$O$995,12,FALSE),"")</f>
        <v/>
      </c>
      <c r="AM53" s="273"/>
      <c r="AN53" s="274"/>
      <c r="AO53" s="171"/>
      <c r="AP53" s="172"/>
      <c r="AQ53" s="12" t="s">
        <v>42</v>
      </c>
      <c r="AR53" s="272" t="str">
        <f>IFERROR(VLOOKUP(D53,'競技スケジュール（岡崎市抜粋）'!$C$4:$O$995,13,FALSE),"")</f>
        <v/>
      </c>
      <c r="AS53" s="273"/>
      <c r="AT53" s="274"/>
      <c r="AU53" s="171"/>
      <c r="AV53" s="172"/>
      <c r="AW53" s="12" t="s">
        <v>42</v>
      </c>
      <c r="AX53" s="265" t="str">
        <f t="shared" si="1"/>
        <v/>
      </c>
      <c r="AY53" s="266"/>
      <c r="AZ53" s="266"/>
      <c r="BA53" s="266"/>
      <c r="BB53" s="266"/>
      <c r="BC53" s="266"/>
      <c r="BD53" s="266"/>
      <c r="BE53" s="18" t="s">
        <v>64</v>
      </c>
    </row>
    <row r="54" spans="2:63" ht="35.1" customHeight="1">
      <c r="B54" s="284" t="s">
        <v>65</v>
      </c>
      <c r="C54" s="285"/>
      <c r="D54" s="290"/>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c r="BB54" s="291"/>
      <c r="BC54" s="291"/>
      <c r="BD54" s="291"/>
      <c r="BE54" s="292"/>
    </row>
    <row r="55" spans="2:63" ht="35.1" customHeight="1">
      <c r="B55" s="286"/>
      <c r="C55" s="287"/>
      <c r="D55" s="293"/>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5"/>
    </row>
    <row r="56" spans="2:63" ht="17.25" customHeight="1">
      <c r="B56" s="286"/>
      <c r="C56" s="287"/>
      <c r="D56" s="293"/>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5"/>
    </row>
    <row r="57" spans="2:63" ht="17.25" customHeight="1">
      <c r="B57" s="288"/>
      <c r="C57" s="289"/>
      <c r="D57" s="296"/>
      <c r="E57" s="297"/>
      <c r="F57" s="297"/>
      <c r="G57" s="297"/>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7"/>
      <c r="AM57" s="297"/>
      <c r="AN57" s="297"/>
      <c r="AO57" s="297"/>
      <c r="AP57" s="297"/>
      <c r="AQ57" s="297"/>
      <c r="AR57" s="297"/>
      <c r="AS57" s="297"/>
      <c r="AT57" s="297"/>
      <c r="AU57" s="297"/>
      <c r="AV57" s="297"/>
      <c r="AW57" s="297"/>
      <c r="AX57" s="297"/>
      <c r="AY57" s="297"/>
      <c r="AZ57" s="297"/>
      <c r="BA57" s="297"/>
      <c r="BB57" s="297"/>
      <c r="BC57" s="297"/>
      <c r="BD57" s="297"/>
      <c r="BE57" s="298"/>
    </row>
    <row r="58" spans="2:63" ht="17.25" customHeight="1">
      <c r="B58" s="299" t="s">
        <v>66</v>
      </c>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81"/>
      <c r="AH58" s="299"/>
      <c r="AI58" s="275"/>
      <c r="AJ58" s="275"/>
      <c r="AK58" s="275" t="s">
        <v>8</v>
      </c>
      <c r="AL58" s="275"/>
      <c r="AM58" s="275"/>
      <c r="AN58" s="275"/>
      <c r="AO58" s="275"/>
      <c r="AP58" s="275" t="s">
        <v>9</v>
      </c>
      <c r="AQ58" s="275"/>
      <c r="AR58" s="275" t="s">
        <v>67</v>
      </c>
      <c r="AS58" s="275"/>
      <c r="AT58" s="275"/>
      <c r="AU58" s="275" t="s">
        <v>68</v>
      </c>
      <c r="AV58" s="275"/>
      <c r="AW58" s="275"/>
      <c r="AX58" s="275"/>
      <c r="AY58" s="275"/>
      <c r="AZ58" s="275" t="s">
        <v>69</v>
      </c>
      <c r="BA58" s="278" t="s">
        <v>70</v>
      </c>
      <c r="BB58" s="278"/>
      <c r="BC58" s="275" t="s">
        <v>71</v>
      </c>
      <c r="BD58" s="275"/>
      <c r="BE58" s="281"/>
    </row>
    <row r="59" spans="2:63" ht="14.25" customHeight="1">
      <c r="B59" s="300"/>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82"/>
      <c r="AH59" s="300"/>
      <c r="AI59" s="276"/>
      <c r="AJ59" s="276"/>
      <c r="AK59" s="276"/>
      <c r="AL59" s="276"/>
      <c r="AM59" s="276"/>
      <c r="AN59" s="276"/>
      <c r="AO59" s="276"/>
      <c r="AP59" s="276"/>
      <c r="AQ59" s="276"/>
      <c r="AR59" s="276"/>
      <c r="AS59" s="276"/>
      <c r="AT59" s="276"/>
      <c r="AU59" s="276"/>
      <c r="AV59" s="276"/>
      <c r="AW59" s="276"/>
      <c r="AX59" s="276"/>
      <c r="AY59" s="276"/>
      <c r="AZ59" s="276"/>
      <c r="BA59" s="279"/>
      <c r="BB59" s="279"/>
      <c r="BC59" s="276"/>
      <c r="BD59" s="276"/>
      <c r="BE59" s="282"/>
    </row>
    <row r="60" spans="2:63" ht="9" customHeight="1">
      <c r="B60" s="301"/>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83"/>
      <c r="AH60" s="301"/>
      <c r="AI60" s="277"/>
      <c r="AJ60" s="277"/>
      <c r="AK60" s="277"/>
      <c r="AL60" s="277"/>
      <c r="AM60" s="277"/>
      <c r="AN60" s="277"/>
      <c r="AO60" s="277"/>
      <c r="AP60" s="277"/>
      <c r="AQ60" s="277"/>
      <c r="AR60" s="277"/>
      <c r="AS60" s="277"/>
      <c r="AT60" s="277"/>
      <c r="AU60" s="277"/>
      <c r="AV60" s="277"/>
      <c r="AW60" s="277"/>
      <c r="AX60" s="277"/>
      <c r="AY60" s="277"/>
      <c r="AZ60" s="277"/>
      <c r="BA60" s="280"/>
      <c r="BB60" s="280"/>
      <c r="BC60" s="277"/>
      <c r="BD60" s="277"/>
      <c r="BE60" s="283"/>
    </row>
    <row r="61" spans="2:63" ht="22.35" customHeight="1">
      <c r="B61" s="107" t="s">
        <v>72</v>
      </c>
      <c r="C61" s="108"/>
      <c r="D61" s="108"/>
      <c r="E61" s="109"/>
      <c r="F61" s="302" t="s">
        <v>73</v>
      </c>
      <c r="G61" s="302"/>
      <c r="H61" s="302"/>
      <c r="I61" s="302"/>
      <c r="J61" s="302"/>
      <c r="K61" s="302"/>
      <c r="L61" s="302"/>
      <c r="M61" s="302"/>
      <c r="N61" s="302"/>
      <c r="O61" s="302"/>
      <c r="P61" s="302" t="s">
        <v>74</v>
      </c>
      <c r="Q61" s="302"/>
      <c r="R61" s="302"/>
      <c r="S61" s="302"/>
      <c r="T61" s="302"/>
      <c r="U61" s="302"/>
      <c r="V61" s="302"/>
      <c r="W61" s="302"/>
      <c r="X61" s="302"/>
      <c r="Y61" s="302"/>
      <c r="Z61" s="303" t="s">
        <v>75</v>
      </c>
      <c r="AA61" s="304"/>
      <c r="AB61" s="304"/>
      <c r="AC61" s="304"/>
      <c r="AD61" s="304"/>
      <c r="AE61" s="304"/>
      <c r="AF61" s="304"/>
      <c r="AG61" s="304"/>
      <c r="AH61" s="305"/>
      <c r="AI61" s="304" t="s">
        <v>76</v>
      </c>
      <c r="AJ61" s="304"/>
      <c r="AK61" s="304"/>
      <c r="AL61" s="304"/>
      <c r="AM61" s="304"/>
      <c r="AN61" s="304"/>
      <c r="AO61" s="304"/>
      <c r="AP61" s="304"/>
      <c r="AQ61" s="305"/>
      <c r="AR61" s="306" t="s">
        <v>77</v>
      </c>
      <c r="AS61" s="307"/>
      <c r="AT61" s="307"/>
      <c r="AU61" s="307"/>
      <c r="AV61" s="307"/>
      <c r="AW61" s="307"/>
      <c r="AX61" s="307"/>
      <c r="AY61" s="307"/>
      <c r="AZ61" s="307"/>
      <c r="BA61" s="307"/>
      <c r="BB61" s="307"/>
      <c r="BC61" s="307"/>
      <c r="BD61" s="307"/>
      <c r="BE61" s="308"/>
    </row>
    <row r="62" spans="2:63" ht="36" customHeight="1">
      <c r="B62" s="110"/>
      <c r="C62" s="111"/>
      <c r="D62" s="111"/>
      <c r="E62" s="112"/>
      <c r="F62" s="309" t="str">
        <f>IF(COUNTA(D49:H53)=0,"",COUNTA(D49:H53))</f>
        <v/>
      </c>
      <c r="G62" s="310"/>
      <c r="H62" s="310"/>
      <c r="I62" s="310"/>
      <c r="J62" s="310"/>
      <c r="K62" s="310"/>
      <c r="L62" s="310"/>
      <c r="M62" s="19" t="s">
        <v>78</v>
      </c>
      <c r="N62" s="19"/>
      <c r="O62" s="20"/>
      <c r="P62" s="309" t="str">
        <f>IF(SUM(AB49:AD53)=0,"",SUM(AB49:AD53))</f>
        <v/>
      </c>
      <c r="Q62" s="310"/>
      <c r="R62" s="310"/>
      <c r="S62" s="310"/>
      <c r="T62" s="310"/>
      <c r="U62" s="310"/>
      <c r="V62" s="310"/>
      <c r="W62" s="310"/>
      <c r="X62" s="329" t="s">
        <v>42</v>
      </c>
      <c r="Y62" s="330"/>
      <c r="Z62" s="171" t="str">
        <f>IF(SUM(AO49:AP53)=0,"",SUM(AO49:AP53))</f>
        <v/>
      </c>
      <c r="AA62" s="172"/>
      <c r="AB62" s="172"/>
      <c r="AC62" s="172"/>
      <c r="AD62" s="172"/>
      <c r="AE62" s="172"/>
      <c r="AF62" s="172"/>
      <c r="AG62" s="320" t="s">
        <v>79</v>
      </c>
      <c r="AH62" s="317"/>
      <c r="AI62" s="171" t="str">
        <f>IF(SUM(AU49:AV53)=0,"",SUM(AU49:AV53))</f>
        <v/>
      </c>
      <c r="AJ62" s="172"/>
      <c r="AK62" s="172"/>
      <c r="AL62" s="172"/>
      <c r="AM62" s="172"/>
      <c r="AN62" s="172"/>
      <c r="AO62" s="172"/>
      <c r="AP62" s="320" t="s">
        <v>42</v>
      </c>
      <c r="AQ62" s="317"/>
      <c r="AR62" s="318">
        <f>SUM(AX49:BD53)</f>
        <v>0</v>
      </c>
      <c r="AS62" s="319"/>
      <c r="AT62" s="319"/>
      <c r="AU62" s="319"/>
      <c r="AV62" s="319"/>
      <c r="AW62" s="319"/>
      <c r="AX62" s="319"/>
      <c r="AY62" s="319"/>
      <c r="AZ62" s="319"/>
      <c r="BA62" s="319"/>
      <c r="BB62" s="319"/>
      <c r="BC62" s="319"/>
      <c r="BD62" s="320" t="s">
        <v>64</v>
      </c>
      <c r="BE62" s="317"/>
      <c r="BG62" s="21"/>
    </row>
    <row r="63" spans="2:63" s="16" customFormat="1" ht="23.1" customHeight="1">
      <c r="B63" s="107" t="s">
        <v>80</v>
      </c>
      <c r="C63" s="108"/>
      <c r="D63" s="108"/>
      <c r="E63" s="109"/>
      <c r="F63" s="324" t="s">
        <v>81</v>
      </c>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5" t="s">
        <v>82</v>
      </c>
      <c r="AF63" s="325"/>
      <c r="AG63" s="325"/>
      <c r="AH63" s="325"/>
      <c r="AI63" s="325"/>
      <c r="AJ63" s="325"/>
      <c r="AK63" s="325"/>
      <c r="AL63" s="325"/>
      <c r="AM63" s="325"/>
      <c r="AN63" s="325"/>
      <c r="AO63" s="325"/>
      <c r="AP63" s="326"/>
      <c r="AQ63" s="327"/>
      <c r="AR63" s="328" t="s">
        <v>83</v>
      </c>
      <c r="AS63" s="328"/>
      <c r="AT63" s="328"/>
      <c r="AU63" s="328"/>
      <c r="AV63" s="328"/>
      <c r="AW63" s="328"/>
      <c r="AX63" s="328"/>
      <c r="AY63" s="328"/>
      <c r="AZ63" s="328"/>
      <c r="BA63" s="328"/>
      <c r="BB63" s="328"/>
      <c r="BC63" s="328"/>
      <c r="BD63" s="328"/>
      <c r="BE63" s="328"/>
    </row>
    <row r="64" spans="2:63" s="16" customFormat="1" ht="36" customHeight="1">
      <c r="B64" s="321"/>
      <c r="C64" s="322"/>
      <c r="D64" s="322"/>
      <c r="E64" s="323"/>
      <c r="F64" s="161">
        <v>0</v>
      </c>
      <c r="G64" s="162"/>
      <c r="H64" s="162"/>
      <c r="I64" s="162"/>
      <c r="J64" s="311" t="s">
        <v>64</v>
      </c>
      <c r="K64" s="311"/>
      <c r="L64" s="22" t="s">
        <v>84</v>
      </c>
      <c r="M64" s="162"/>
      <c r="N64" s="162"/>
      <c r="O64" s="162"/>
      <c r="P64" s="162"/>
      <c r="Q64" s="311" t="s">
        <v>42</v>
      </c>
      <c r="R64" s="311"/>
      <c r="S64" s="23" t="s">
        <v>85</v>
      </c>
      <c r="T64" s="162">
        <f>IFERROR(F64*M64,"")</f>
        <v>0</v>
      </c>
      <c r="U64" s="162"/>
      <c r="V64" s="162"/>
      <c r="W64" s="162"/>
      <c r="X64" s="162"/>
      <c r="Y64" s="162"/>
      <c r="Z64" s="162"/>
      <c r="AA64" s="162"/>
      <c r="AB64" s="162"/>
      <c r="AC64" s="311" t="s">
        <v>64</v>
      </c>
      <c r="AD64" s="312"/>
      <c r="AE64" s="313">
        <v>0</v>
      </c>
      <c r="AF64" s="314"/>
      <c r="AG64" s="314"/>
      <c r="AH64" s="314"/>
      <c r="AI64" s="314"/>
      <c r="AJ64" s="314"/>
      <c r="AK64" s="314"/>
      <c r="AL64" s="314"/>
      <c r="AM64" s="314"/>
      <c r="AN64" s="314"/>
      <c r="AO64" s="315"/>
      <c r="AP64" s="316" t="s">
        <v>86</v>
      </c>
      <c r="AQ64" s="317"/>
      <c r="AR64" s="318" t="str">
        <f>IFERROR(IF(SUM(T64,AE64)=0,"",SUM(T64,AE64)),"")</f>
        <v/>
      </c>
      <c r="AS64" s="319"/>
      <c r="AT64" s="319"/>
      <c r="AU64" s="319"/>
      <c r="AV64" s="319"/>
      <c r="AW64" s="319"/>
      <c r="AX64" s="319"/>
      <c r="AY64" s="319"/>
      <c r="AZ64" s="319"/>
      <c r="BA64" s="319"/>
      <c r="BB64" s="319"/>
      <c r="BC64" s="319"/>
      <c r="BD64" s="320" t="s">
        <v>86</v>
      </c>
      <c r="BE64" s="317"/>
    </row>
    <row r="65" spans="2:57" ht="39" customHeight="1">
      <c r="B65" s="334" t="s">
        <v>87</v>
      </c>
      <c r="C65" s="335"/>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6"/>
      <c r="AR65" s="318" t="str">
        <f>IFERROR(AR62+AR64,"")</f>
        <v/>
      </c>
      <c r="AS65" s="319"/>
      <c r="AT65" s="319"/>
      <c r="AU65" s="319"/>
      <c r="AV65" s="319"/>
      <c r="AW65" s="319"/>
      <c r="AX65" s="319"/>
      <c r="AY65" s="319"/>
      <c r="AZ65" s="319"/>
      <c r="BA65" s="319"/>
      <c r="BB65" s="319"/>
      <c r="BC65" s="319"/>
      <c r="BD65" s="320" t="s">
        <v>64</v>
      </c>
      <c r="BE65" s="317"/>
    </row>
    <row r="66" spans="2:57" ht="32.1" customHeight="1">
      <c r="B66" s="337" t="s">
        <v>88</v>
      </c>
      <c r="C66" s="338"/>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9"/>
      <c r="AC66" s="340" t="s">
        <v>174</v>
      </c>
      <c r="AD66" s="341"/>
      <c r="AE66" s="341"/>
      <c r="AF66" s="341"/>
      <c r="AG66" s="341"/>
      <c r="AH66" s="341"/>
      <c r="AI66" s="341"/>
      <c r="AJ66" s="341"/>
      <c r="AK66" s="341"/>
      <c r="AL66" s="342" t="s">
        <v>175</v>
      </c>
      <c r="AM66" s="342"/>
      <c r="AN66" s="342"/>
      <c r="AO66" s="342"/>
      <c r="AP66" s="342"/>
      <c r="AQ66" s="342"/>
      <c r="AR66" s="342"/>
      <c r="AS66" s="342"/>
      <c r="AT66" s="342"/>
      <c r="AU66" s="342"/>
      <c r="AV66" s="342"/>
      <c r="AW66" s="343"/>
      <c r="AX66" s="344" t="s">
        <v>89</v>
      </c>
      <c r="AY66" s="345"/>
      <c r="AZ66" s="346"/>
      <c r="BA66" s="344"/>
      <c r="BB66" s="345"/>
      <c r="BC66" s="345"/>
      <c r="BD66" s="345"/>
      <c r="BE66" s="346"/>
    </row>
    <row r="67" spans="2:57" ht="32.1" customHeight="1">
      <c r="B67" s="350" t="s">
        <v>178</v>
      </c>
      <c r="C67" s="351"/>
      <c r="D67" s="351"/>
      <c r="E67" s="35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2" t="s">
        <v>90</v>
      </c>
      <c r="AD67" s="353"/>
      <c r="AE67" s="353"/>
      <c r="AF67" s="353"/>
      <c r="AG67" s="353"/>
      <c r="AH67" s="331" t="s">
        <v>177</v>
      </c>
      <c r="AI67" s="332"/>
      <c r="AJ67" s="332"/>
      <c r="AK67" s="332"/>
      <c r="AL67" s="332"/>
      <c r="AM67" s="332"/>
      <c r="AN67" s="332"/>
      <c r="AO67" s="332"/>
      <c r="AP67" s="332"/>
      <c r="AQ67" s="332"/>
      <c r="AR67" s="332"/>
      <c r="AS67" s="332"/>
      <c r="AT67" s="332"/>
      <c r="AU67" s="332"/>
      <c r="AV67" s="332"/>
      <c r="AW67" s="333"/>
      <c r="AX67" s="347"/>
      <c r="AY67" s="347"/>
      <c r="AZ67" s="348"/>
      <c r="BA67" s="349"/>
      <c r="BB67" s="347"/>
      <c r="BC67" s="347"/>
      <c r="BD67" s="347"/>
      <c r="BE67" s="348"/>
    </row>
  </sheetData>
  <mergeCells count="278">
    <mergeCell ref="AH67:AW67"/>
    <mergeCell ref="B65:AQ65"/>
    <mergeCell ref="AR65:BC65"/>
    <mergeCell ref="BD65:BE65"/>
    <mergeCell ref="B66:AB66"/>
    <mergeCell ref="AC66:AK66"/>
    <mergeCell ref="AL66:AW66"/>
    <mergeCell ref="AX66:AZ67"/>
    <mergeCell ref="BA66:BE67"/>
    <mergeCell ref="B67:AB67"/>
    <mergeCell ref="AC67:AG67"/>
    <mergeCell ref="T64:AB64"/>
    <mergeCell ref="AC64:AD64"/>
    <mergeCell ref="AE64:AO64"/>
    <mergeCell ref="AP64:AQ64"/>
    <mergeCell ref="AR64:BC64"/>
    <mergeCell ref="BD64:BE64"/>
    <mergeCell ref="AR62:BC62"/>
    <mergeCell ref="BD62:BE62"/>
    <mergeCell ref="B63:E64"/>
    <mergeCell ref="F63:AD63"/>
    <mergeCell ref="AE63:AQ63"/>
    <mergeCell ref="AR63:BE63"/>
    <mergeCell ref="F64:I64"/>
    <mergeCell ref="J64:K64"/>
    <mergeCell ref="M64:P64"/>
    <mergeCell ref="Q64:R64"/>
    <mergeCell ref="P62:W62"/>
    <mergeCell ref="X62:Y62"/>
    <mergeCell ref="Z62:AF62"/>
    <mergeCell ref="AG62:AH62"/>
    <mergeCell ref="AI62:AO62"/>
    <mergeCell ref="AP62:AQ62"/>
    <mergeCell ref="AI53:AJ53"/>
    <mergeCell ref="AL53:AN53"/>
    <mergeCell ref="AO53:AP53"/>
    <mergeCell ref="AR53:AT53"/>
    <mergeCell ref="B61:E62"/>
    <mergeCell ref="F61:O61"/>
    <mergeCell ref="P61:Y61"/>
    <mergeCell ref="Z61:AH61"/>
    <mergeCell ref="AI61:AQ61"/>
    <mergeCell ref="AR61:BE61"/>
    <mergeCell ref="F62:L62"/>
    <mergeCell ref="AU52:AV52"/>
    <mergeCell ref="AX52:BD52"/>
    <mergeCell ref="B53:C53"/>
    <mergeCell ref="D53:I53"/>
    <mergeCell ref="J53:O53"/>
    <mergeCell ref="P53:U53"/>
    <mergeCell ref="V53:AA53"/>
    <mergeCell ref="AU58:AW60"/>
    <mergeCell ref="AX58:AY60"/>
    <mergeCell ref="AZ58:AZ60"/>
    <mergeCell ref="BA58:BB60"/>
    <mergeCell ref="BC58:BE60"/>
    <mergeCell ref="AU53:AV53"/>
    <mergeCell ref="AX53:BD53"/>
    <mergeCell ref="B54:C57"/>
    <mergeCell ref="D54:BE57"/>
    <mergeCell ref="B58:AG60"/>
    <mergeCell ref="AH58:AJ60"/>
    <mergeCell ref="AK58:AL60"/>
    <mergeCell ref="AM58:AO60"/>
    <mergeCell ref="AP58:AQ60"/>
    <mergeCell ref="AR58:AT60"/>
    <mergeCell ref="AB53:AD53"/>
    <mergeCell ref="AF53:AH53"/>
    <mergeCell ref="B51:C51"/>
    <mergeCell ref="D51:I51"/>
    <mergeCell ref="J51:O51"/>
    <mergeCell ref="P51:U51"/>
    <mergeCell ref="V51:AA51"/>
    <mergeCell ref="AU51:AV51"/>
    <mergeCell ref="AX51:BD51"/>
    <mergeCell ref="B52:C52"/>
    <mergeCell ref="D52:I52"/>
    <mergeCell ref="J52:O52"/>
    <mergeCell ref="P52:U52"/>
    <mergeCell ref="V52:AA52"/>
    <mergeCell ref="AB52:AD52"/>
    <mergeCell ref="AF52:AH52"/>
    <mergeCell ref="AI52:AJ52"/>
    <mergeCell ref="AB51:AD51"/>
    <mergeCell ref="AF51:AH51"/>
    <mergeCell ref="AI51:AJ51"/>
    <mergeCell ref="AL51:AN51"/>
    <mergeCell ref="AO51:AP51"/>
    <mergeCell ref="AR51:AT51"/>
    <mergeCell ref="AL52:AN52"/>
    <mergeCell ref="AO52:AP52"/>
    <mergeCell ref="AR52:AT52"/>
    <mergeCell ref="AU49:AV49"/>
    <mergeCell ref="AX49:BD49"/>
    <mergeCell ref="B50:C50"/>
    <mergeCell ref="D50:I50"/>
    <mergeCell ref="J50:O50"/>
    <mergeCell ref="P50:U50"/>
    <mergeCell ref="V50:AA50"/>
    <mergeCell ref="AB50:AD50"/>
    <mergeCell ref="AF50:AH50"/>
    <mergeCell ref="AI50:AJ50"/>
    <mergeCell ref="AB49:AD49"/>
    <mergeCell ref="AF49:AH49"/>
    <mergeCell ref="AI49:AJ49"/>
    <mergeCell ref="AL49:AN49"/>
    <mergeCell ref="AO49:AP49"/>
    <mergeCell ref="AR49:AT49"/>
    <mergeCell ref="AL50:AN50"/>
    <mergeCell ref="AO50:AP50"/>
    <mergeCell ref="AR50:AT50"/>
    <mergeCell ref="AU50:AV50"/>
    <mergeCell ref="AX50:BD50"/>
    <mergeCell ref="B49:C49"/>
    <mergeCell ref="D49:I49"/>
    <mergeCell ref="J49:O49"/>
    <mergeCell ref="P49:U49"/>
    <mergeCell ref="V49:AA49"/>
    <mergeCell ref="B47:C48"/>
    <mergeCell ref="D47:I48"/>
    <mergeCell ref="J47:O48"/>
    <mergeCell ref="P47:U48"/>
    <mergeCell ref="V47:AA48"/>
    <mergeCell ref="B44:C46"/>
    <mergeCell ref="D44:AC46"/>
    <mergeCell ref="AD44:AE46"/>
    <mergeCell ref="AF44:BE46"/>
    <mergeCell ref="AF47:AW47"/>
    <mergeCell ref="AX47:BE48"/>
    <mergeCell ref="AF48:AK48"/>
    <mergeCell ref="AL48:AQ48"/>
    <mergeCell ref="AR48:AW48"/>
    <mergeCell ref="AB47:AE48"/>
    <mergeCell ref="B39:BE39"/>
    <mergeCell ref="B40:BE41"/>
    <mergeCell ref="B42:I43"/>
    <mergeCell ref="J42:AC43"/>
    <mergeCell ref="AD42:AQ43"/>
    <mergeCell ref="AR42:AT43"/>
    <mergeCell ref="AU42:AU43"/>
    <mergeCell ref="AV42:AW43"/>
    <mergeCell ref="AX42:AX43"/>
    <mergeCell ref="AY42:AZ43"/>
    <mergeCell ref="BA42:BA43"/>
    <mergeCell ref="BB42:BB43"/>
    <mergeCell ref="BC42:BC43"/>
    <mergeCell ref="BD42:BD43"/>
    <mergeCell ref="BE42:BE43"/>
    <mergeCell ref="B37:BE37"/>
    <mergeCell ref="B38:BE38"/>
    <mergeCell ref="BC35:BD35"/>
    <mergeCell ref="B36:C36"/>
    <mergeCell ref="D36:I36"/>
    <mergeCell ref="J36:O36"/>
    <mergeCell ref="P36:U36"/>
    <mergeCell ref="V36:AC36"/>
    <mergeCell ref="AD36:AF36"/>
    <mergeCell ref="AH36:AL36"/>
    <mergeCell ref="AM36:AQ36"/>
    <mergeCell ref="AR36:AU36"/>
    <mergeCell ref="AD35:AF35"/>
    <mergeCell ref="AH35:AL35"/>
    <mergeCell ref="AM35:AQ35"/>
    <mergeCell ref="AR35:AU35"/>
    <mergeCell ref="AV35:AW35"/>
    <mergeCell ref="AY35:BB35"/>
    <mergeCell ref="AV34:AW34"/>
    <mergeCell ref="AY34:BB34"/>
    <mergeCell ref="BC34:BD34"/>
    <mergeCell ref="B35:C35"/>
    <mergeCell ref="D35:I35"/>
    <mergeCell ref="J35:O35"/>
    <mergeCell ref="P35:U35"/>
    <mergeCell ref="V35:AC35"/>
    <mergeCell ref="AV36:AW36"/>
    <mergeCell ref="AY36:BB36"/>
    <mergeCell ref="BC36:BD36"/>
    <mergeCell ref="B34:C34"/>
    <mergeCell ref="D34:I34"/>
    <mergeCell ref="J34:O34"/>
    <mergeCell ref="P34:U34"/>
    <mergeCell ref="V34:AC34"/>
    <mergeCell ref="AD34:AF34"/>
    <mergeCell ref="AH34:AL34"/>
    <mergeCell ref="AM34:AQ34"/>
    <mergeCell ref="AR34:AU34"/>
    <mergeCell ref="B32:C32"/>
    <mergeCell ref="D32:I32"/>
    <mergeCell ref="J32:O32"/>
    <mergeCell ref="P32:U32"/>
    <mergeCell ref="V32:AC32"/>
    <mergeCell ref="BC32:BD32"/>
    <mergeCell ref="B33:C33"/>
    <mergeCell ref="D33:I33"/>
    <mergeCell ref="J33:O33"/>
    <mergeCell ref="P33:U33"/>
    <mergeCell ref="V33:AC33"/>
    <mergeCell ref="AD33:AF33"/>
    <mergeCell ref="AH33:AL33"/>
    <mergeCell ref="AM33:AQ33"/>
    <mergeCell ref="AR33:AU33"/>
    <mergeCell ref="AD32:AF32"/>
    <mergeCell ref="AH32:AL32"/>
    <mergeCell ref="AM32:AQ32"/>
    <mergeCell ref="AR32:AU32"/>
    <mergeCell ref="AV32:AW32"/>
    <mergeCell ref="AY32:BB32"/>
    <mergeCell ref="AV33:AW33"/>
    <mergeCell ref="AY33:BB33"/>
    <mergeCell ref="BC33:BD33"/>
    <mergeCell ref="AH30:AL30"/>
    <mergeCell ref="AM30:AQ30"/>
    <mergeCell ref="AR30:BE30"/>
    <mergeCell ref="B31:C31"/>
    <mergeCell ref="D31:I31"/>
    <mergeCell ref="J31:O31"/>
    <mergeCell ref="P31:U31"/>
    <mergeCell ref="V31:AC31"/>
    <mergeCell ref="AD31:AF31"/>
    <mergeCell ref="AH31:AL31"/>
    <mergeCell ref="B30:C30"/>
    <mergeCell ref="D30:I30"/>
    <mergeCell ref="J30:O30"/>
    <mergeCell ref="P30:U30"/>
    <mergeCell ref="V30:AC30"/>
    <mergeCell ref="AD30:AG30"/>
    <mergeCell ref="AM31:AQ31"/>
    <mergeCell ref="AR31:AU31"/>
    <mergeCell ref="AV31:AW31"/>
    <mergeCell ref="AY31:BB31"/>
    <mergeCell ref="BC31:BD31"/>
    <mergeCell ref="B28:BE28"/>
    <mergeCell ref="B29:C29"/>
    <mergeCell ref="D29:I29"/>
    <mergeCell ref="J29:O29"/>
    <mergeCell ref="P29:U29"/>
    <mergeCell ref="V29:AC29"/>
    <mergeCell ref="AD29:AG29"/>
    <mergeCell ref="AH29:AL29"/>
    <mergeCell ref="AM29:AQ29"/>
    <mergeCell ref="AR29:BE29"/>
    <mergeCell ref="AH26:AR27"/>
    <mergeCell ref="AS26:AT27"/>
    <mergeCell ref="AU26:BE27"/>
    <mergeCell ref="B27:F27"/>
    <mergeCell ref="H27:K27"/>
    <mergeCell ref="N27:Q27"/>
    <mergeCell ref="S27:AC27"/>
    <mergeCell ref="B24:F25"/>
    <mergeCell ref="H24:J24"/>
    <mergeCell ref="L24:O24"/>
    <mergeCell ref="P24:BE24"/>
    <mergeCell ref="G25:BE25"/>
    <mergeCell ref="B26:F26"/>
    <mergeCell ref="H26:K26"/>
    <mergeCell ref="N26:Q26"/>
    <mergeCell ref="S26:AC26"/>
    <mergeCell ref="AD26:AG27"/>
    <mergeCell ref="B1:BE2"/>
    <mergeCell ref="B3:F7"/>
    <mergeCell ref="G3:BE7"/>
    <mergeCell ref="B8:BE8"/>
    <mergeCell ref="B22:F22"/>
    <mergeCell ref="G22:AC22"/>
    <mergeCell ref="AD22:AG22"/>
    <mergeCell ref="AH22:BE22"/>
    <mergeCell ref="B23:F23"/>
    <mergeCell ref="G23:AC23"/>
    <mergeCell ref="AD23:AG23"/>
    <mergeCell ref="AH23:BE23"/>
    <mergeCell ref="B9:BE19"/>
    <mergeCell ref="B20:BE20"/>
    <mergeCell ref="B21:F21"/>
    <mergeCell ref="G21:AL21"/>
    <mergeCell ref="AM21:AR21"/>
    <mergeCell ref="AS21:AU21"/>
    <mergeCell ref="AW21:AX21"/>
    <mergeCell ref="AZ21:BA21"/>
  </mergeCells>
  <phoneticPr fontId="2"/>
  <dataValidations count="4">
    <dataValidation type="list" allowBlank="1" showInputMessage="1" showErrorMessage="1" sqref="AH31:AL36" xr:uid="{59213A4A-70F1-4603-BD00-F83F87B76135}">
      <formula1>"了承する,了承するが金額が上がる場合はNG,了承するが金額が下がる場合はNG,了承しない"</formula1>
    </dataValidation>
    <dataValidation type="list" allowBlank="1" showInputMessage="1" showErrorMessage="1" sqref="AM31:AQ31" xr:uid="{9CB65893-C651-45BB-B743-1E67D8986B81}">
      <formula1>"すべて確保できなければ必要ない,枚数が減ったとしても取得したい"</formula1>
    </dataValidation>
    <dataValidation type="list" allowBlank="1" showInputMessage="1" showErrorMessage="1" sqref="AM32:AQ36" xr:uid="{B8DC1277-21C1-4217-8A2B-C51D68BA157B}">
      <formula1>"すべて確保できなければ必要ない,枚数が減ったとしても購入したい"</formula1>
    </dataValidation>
    <dataValidation type="list" allowBlank="1" showInputMessage="1" showErrorMessage="1" sqref="V31:AC36 V49:AA53" xr:uid="{4074C900-F17F-4772-80B5-FF1ED0D8ADFE}">
      <formula1>"AA席,A席,B席,C席,D席,グランドチケット,車いす席"</formula1>
    </dataValidation>
  </dataValidations>
  <hyperlinks>
    <hyperlink ref="AH67" r:id="rId1" display="aichinagoya2026-groupsales@pia.co.jp" xr:uid="{F109650A-646B-41DB-9F2A-EF50065D955F}"/>
  </hyperlinks>
  <printOptions horizontalCentered="1" verticalCentered="1"/>
  <pageMargins left="0.62992125984251968" right="0.43307086614173229" top="0.55118110236220474" bottom="0.35433070866141736" header="0" footer="0"/>
  <pageSetup paperSize="9" scale="58" orientation="landscape" r:id="rId2"/>
  <headerFooter alignWithMargins="0"/>
  <rowBreaks count="1" manualBreakCount="1">
    <brk id="39" min="1"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399F6-3831-47A2-8D05-01FC453B3D9E}">
  <dimension ref="A3:P496"/>
  <sheetViews>
    <sheetView tabSelected="1" zoomScale="115" zoomScaleNormal="115" workbookViewId="0">
      <selection activeCell="R10" sqref="R10"/>
    </sheetView>
  </sheetViews>
  <sheetFormatPr defaultRowHeight="18.75"/>
  <cols>
    <col min="1" max="1" width="9.625" style="24" customWidth="1"/>
    <col min="2" max="2" width="7.875"/>
    <col min="3" max="3" width="15" customWidth="1"/>
    <col min="4" max="4" width="17.625" customWidth="1"/>
    <col min="5" max="5" width="12.375" customWidth="1"/>
    <col min="6" max="6" width="12" customWidth="1"/>
    <col min="16" max="16" width="11.5" customWidth="1"/>
  </cols>
  <sheetData>
    <row r="3" spans="1:16" s="24" customFormat="1" ht="24">
      <c r="A3" s="30"/>
      <c r="B3" s="25" t="s">
        <v>91</v>
      </c>
      <c r="C3" s="26" t="s">
        <v>26</v>
      </c>
      <c r="D3" s="26" t="s">
        <v>92</v>
      </c>
      <c r="E3" s="26" t="s">
        <v>0</v>
      </c>
      <c r="F3" s="26" t="s">
        <v>93</v>
      </c>
      <c r="G3" s="26" t="s">
        <v>94</v>
      </c>
      <c r="H3" s="26" t="s">
        <v>95</v>
      </c>
      <c r="I3" s="26" t="s">
        <v>96</v>
      </c>
      <c r="J3" s="26" t="s">
        <v>97</v>
      </c>
      <c r="K3" s="26" t="s">
        <v>98</v>
      </c>
      <c r="L3" s="26" t="s">
        <v>99</v>
      </c>
      <c r="M3" s="26" t="s">
        <v>100</v>
      </c>
      <c r="N3" s="26" t="s">
        <v>101</v>
      </c>
      <c r="O3" s="26" t="s">
        <v>102</v>
      </c>
    </row>
    <row r="4" spans="1:16">
      <c r="A4" s="33" t="s">
        <v>103</v>
      </c>
      <c r="B4" s="28">
        <v>40</v>
      </c>
      <c r="C4" s="29" t="s">
        <v>115</v>
      </c>
      <c r="D4" s="30" t="s">
        <v>114</v>
      </c>
      <c r="E4" s="30" t="s">
        <v>113</v>
      </c>
      <c r="F4" s="31">
        <v>0.375</v>
      </c>
      <c r="G4" s="30"/>
      <c r="H4" s="32">
        <v>4000</v>
      </c>
      <c r="I4" s="32"/>
      <c r="J4" s="32"/>
      <c r="K4" s="32"/>
      <c r="L4" s="32"/>
      <c r="M4" s="32">
        <v>4000</v>
      </c>
      <c r="N4" s="32">
        <v>2000</v>
      </c>
      <c r="O4" s="32">
        <v>3700</v>
      </c>
    </row>
    <row r="5" spans="1:16">
      <c r="A5" s="33" t="s">
        <v>172</v>
      </c>
      <c r="B5" s="28">
        <v>41</v>
      </c>
      <c r="C5" s="29" t="s">
        <v>116</v>
      </c>
      <c r="D5" s="30" t="s">
        <v>114</v>
      </c>
      <c r="E5" s="30" t="s">
        <v>117</v>
      </c>
      <c r="F5" s="31">
        <v>0.375</v>
      </c>
      <c r="G5" s="30"/>
      <c r="H5" s="32">
        <v>4000</v>
      </c>
      <c r="I5" s="32"/>
      <c r="J5" s="32"/>
      <c r="K5" s="32"/>
      <c r="L5" s="32"/>
      <c r="M5" s="32">
        <v>4000</v>
      </c>
      <c r="N5" s="32">
        <v>2000</v>
      </c>
      <c r="O5" s="32">
        <v>3700</v>
      </c>
    </row>
    <row r="6" spans="1:16">
      <c r="A6" s="33" t="s">
        <v>172</v>
      </c>
      <c r="B6" s="28">
        <v>42</v>
      </c>
      <c r="C6" s="29" t="s">
        <v>118</v>
      </c>
      <c r="D6" s="30" t="s">
        <v>114</v>
      </c>
      <c r="E6" s="30" t="s">
        <v>119</v>
      </c>
      <c r="F6" s="31">
        <v>0.375</v>
      </c>
      <c r="G6" s="30"/>
      <c r="H6" s="32">
        <v>4000</v>
      </c>
      <c r="I6" s="32"/>
      <c r="J6" s="32"/>
      <c r="K6" s="32"/>
      <c r="L6" s="32"/>
      <c r="M6" s="32">
        <v>4000</v>
      </c>
      <c r="N6" s="32">
        <v>2000</v>
      </c>
      <c r="O6" s="32">
        <v>3700</v>
      </c>
    </row>
    <row r="7" spans="1:16">
      <c r="A7" s="33" t="s">
        <v>172</v>
      </c>
      <c r="B7" s="28">
        <v>43</v>
      </c>
      <c r="C7" s="29" t="s">
        <v>120</v>
      </c>
      <c r="D7" s="30" t="s">
        <v>114</v>
      </c>
      <c r="E7" s="30" t="s">
        <v>121</v>
      </c>
      <c r="F7" s="31">
        <v>0.375</v>
      </c>
      <c r="G7" s="30"/>
      <c r="H7" s="32">
        <v>4000</v>
      </c>
      <c r="I7" s="32"/>
      <c r="J7" s="32"/>
      <c r="K7" s="32"/>
      <c r="L7" s="32"/>
      <c r="M7" s="32">
        <v>4000</v>
      </c>
      <c r="N7" s="32">
        <v>2000</v>
      </c>
      <c r="O7" s="32">
        <v>3700</v>
      </c>
    </row>
    <row r="8" spans="1:16">
      <c r="A8" s="33" t="s">
        <v>172</v>
      </c>
      <c r="B8" s="28">
        <v>303</v>
      </c>
      <c r="C8" s="29" t="s">
        <v>126</v>
      </c>
      <c r="D8" s="30" t="s">
        <v>125</v>
      </c>
      <c r="E8" s="30" t="s">
        <v>122</v>
      </c>
      <c r="F8" s="31">
        <v>0.41666666666666669</v>
      </c>
      <c r="G8" s="32"/>
      <c r="H8" s="32">
        <v>6000</v>
      </c>
      <c r="I8" s="32">
        <v>2000</v>
      </c>
      <c r="J8" s="30"/>
      <c r="K8" s="32"/>
      <c r="L8" s="32"/>
      <c r="M8" s="32">
        <v>2000</v>
      </c>
      <c r="N8" s="32">
        <v>1000</v>
      </c>
      <c r="O8" s="32">
        <v>1700</v>
      </c>
      <c r="P8" s="36" t="s">
        <v>176</v>
      </c>
    </row>
    <row r="9" spans="1:16">
      <c r="A9" s="33" t="s">
        <v>172</v>
      </c>
      <c r="B9" s="28">
        <v>305</v>
      </c>
      <c r="C9" s="29" t="s">
        <v>127</v>
      </c>
      <c r="D9" s="30" t="s">
        <v>125</v>
      </c>
      <c r="E9" s="30" t="s">
        <v>123</v>
      </c>
      <c r="F9" s="31">
        <v>0.41666666666666669</v>
      </c>
      <c r="G9" s="32"/>
      <c r="H9" s="32">
        <v>6000</v>
      </c>
      <c r="I9" s="32">
        <v>2000</v>
      </c>
      <c r="J9" s="30"/>
      <c r="K9" s="32"/>
      <c r="L9" s="32"/>
      <c r="M9" s="32">
        <v>2000</v>
      </c>
      <c r="N9" s="32">
        <v>1000</v>
      </c>
      <c r="O9" s="32">
        <v>1700</v>
      </c>
      <c r="P9" s="36" t="s">
        <v>176</v>
      </c>
    </row>
    <row r="10" spans="1:16">
      <c r="A10" s="33" t="s">
        <v>172</v>
      </c>
      <c r="B10" s="28">
        <v>307</v>
      </c>
      <c r="C10" s="29" t="s">
        <v>128</v>
      </c>
      <c r="D10" s="30" t="s">
        <v>125</v>
      </c>
      <c r="E10" s="30" t="s">
        <v>124</v>
      </c>
      <c r="F10" s="31">
        <v>0.41666666666666669</v>
      </c>
      <c r="G10" s="32"/>
      <c r="H10" s="32">
        <v>6000</v>
      </c>
      <c r="I10" s="32">
        <v>2000</v>
      </c>
      <c r="J10" s="30"/>
      <c r="K10" s="32"/>
      <c r="L10" s="32"/>
      <c r="M10" s="32">
        <v>2000</v>
      </c>
      <c r="N10" s="32">
        <v>1000</v>
      </c>
      <c r="O10" s="32">
        <v>1700</v>
      </c>
      <c r="P10" s="36" t="s">
        <v>176</v>
      </c>
    </row>
    <row r="11" spans="1:16">
      <c r="A11" s="33" t="s">
        <v>172</v>
      </c>
      <c r="B11" s="28">
        <v>309</v>
      </c>
      <c r="C11" s="29" t="s">
        <v>129</v>
      </c>
      <c r="D11" s="30" t="s">
        <v>125</v>
      </c>
      <c r="E11" s="30" t="s">
        <v>104</v>
      </c>
      <c r="F11" s="31">
        <v>0.41666666666666669</v>
      </c>
      <c r="G11" s="32"/>
      <c r="H11" s="32">
        <v>6000</v>
      </c>
      <c r="I11" s="32">
        <v>2000</v>
      </c>
      <c r="J11" s="30"/>
      <c r="K11" s="32"/>
      <c r="L11" s="32"/>
      <c r="M11" s="32">
        <v>2000</v>
      </c>
      <c r="N11" s="32">
        <v>1000</v>
      </c>
      <c r="O11" s="32">
        <v>1700</v>
      </c>
      <c r="P11" s="36" t="s">
        <v>176</v>
      </c>
    </row>
    <row r="12" spans="1:16">
      <c r="A12" s="33" t="s">
        <v>172</v>
      </c>
      <c r="B12" s="28">
        <v>311</v>
      </c>
      <c r="C12" s="29" t="s">
        <v>130</v>
      </c>
      <c r="D12" s="30" t="s">
        <v>125</v>
      </c>
      <c r="E12" s="30" t="s">
        <v>105</v>
      </c>
      <c r="F12" s="31">
        <v>0.41666666666666669</v>
      </c>
      <c r="G12" s="32"/>
      <c r="H12" s="32">
        <v>6000</v>
      </c>
      <c r="I12" s="32">
        <v>2000</v>
      </c>
      <c r="J12" s="30"/>
      <c r="K12" s="32"/>
      <c r="L12" s="32"/>
      <c r="M12" s="32">
        <v>2000</v>
      </c>
      <c r="N12" s="32">
        <v>1000</v>
      </c>
      <c r="O12" s="32">
        <v>1700</v>
      </c>
      <c r="P12" s="36"/>
    </row>
    <row r="13" spans="1:16">
      <c r="A13" s="33" t="s">
        <v>172</v>
      </c>
      <c r="B13" s="28">
        <v>313</v>
      </c>
      <c r="C13" s="29" t="s">
        <v>131</v>
      </c>
      <c r="D13" s="30" t="s">
        <v>125</v>
      </c>
      <c r="E13" s="30" t="s">
        <v>106</v>
      </c>
      <c r="F13" s="31">
        <v>0.41666666666666669</v>
      </c>
      <c r="G13" s="32"/>
      <c r="H13" s="32">
        <v>6000</v>
      </c>
      <c r="I13" s="32">
        <v>2000</v>
      </c>
      <c r="J13" s="30"/>
      <c r="K13" s="32"/>
      <c r="L13" s="32"/>
      <c r="M13" s="32">
        <v>2000</v>
      </c>
      <c r="N13" s="32">
        <v>1000</v>
      </c>
      <c r="O13" s="32">
        <v>1700</v>
      </c>
      <c r="P13" s="36"/>
    </row>
    <row r="14" spans="1:16">
      <c r="A14" s="33" t="s">
        <v>172</v>
      </c>
      <c r="B14" s="28">
        <v>314</v>
      </c>
      <c r="C14" s="29" t="s">
        <v>132</v>
      </c>
      <c r="D14" s="30" t="s">
        <v>125</v>
      </c>
      <c r="E14" s="30" t="s">
        <v>110</v>
      </c>
      <c r="F14" s="31">
        <v>0.41666666666666669</v>
      </c>
      <c r="G14" s="32"/>
      <c r="H14" s="32">
        <v>6000</v>
      </c>
      <c r="I14" s="32">
        <v>2000</v>
      </c>
      <c r="J14" s="30"/>
      <c r="K14" s="32"/>
      <c r="L14" s="32"/>
      <c r="M14" s="32">
        <v>2000</v>
      </c>
      <c r="N14" s="32">
        <v>1000</v>
      </c>
      <c r="O14" s="32">
        <v>1700</v>
      </c>
      <c r="P14" s="36" t="s">
        <v>176</v>
      </c>
    </row>
    <row r="15" spans="1:16">
      <c r="A15" s="33" t="s">
        <v>172</v>
      </c>
      <c r="B15" s="28">
        <v>316</v>
      </c>
      <c r="C15" s="29" t="s">
        <v>133</v>
      </c>
      <c r="D15" s="30" t="s">
        <v>125</v>
      </c>
      <c r="E15" s="30" t="s">
        <v>111</v>
      </c>
      <c r="F15" s="31">
        <v>0.41666666666666669</v>
      </c>
      <c r="G15" s="32"/>
      <c r="H15" s="32">
        <v>6000</v>
      </c>
      <c r="I15" s="32">
        <v>2000</v>
      </c>
      <c r="J15" s="30"/>
      <c r="K15" s="32"/>
      <c r="L15" s="32"/>
      <c r="M15" s="32">
        <v>2000</v>
      </c>
      <c r="N15" s="32">
        <v>1000</v>
      </c>
      <c r="O15" s="32">
        <v>1700</v>
      </c>
      <c r="P15" s="36" t="s">
        <v>176</v>
      </c>
    </row>
    <row r="16" spans="1:16">
      <c r="A16" s="33" t="s">
        <v>172</v>
      </c>
      <c r="B16" s="28">
        <v>318</v>
      </c>
      <c r="C16" s="29" t="s">
        <v>134</v>
      </c>
      <c r="D16" s="30" t="s">
        <v>125</v>
      </c>
      <c r="E16" s="30" t="s">
        <v>112</v>
      </c>
      <c r="F16" s="31">
        <v>0.41666666666666669</v>
      </c>
      <c r="G16" s="32"/>
      <c r="H16" s="32">
        <v>6000</v>
      </c>
      <c r="I16" s="32">
        <v>2000</v>
      </c>
      <c r="J16" s="30"/>
      <c r="K16" s="32"/>
      <c r="L16" s="32"/>
      <c r="M16" s="32">
        <v>2000</v>
      </c>
      <c r="N16" s="32">
        <v>1000</v>
      </c>
      <c r="O16" s="32">
        <v>1700</v>
      </c>
      <c r="P16" s="36" t="s">
        <v>176</v>
      </c>
    </row>
    <row r="17" spans="1:16">
      <c r="A17" s="33" t="s">
        <v>172</v>
      </c>
      <c r="B17" s="28">
        <v>320</v>
      </c>
      <c r="C17" s="29" t="s">
        <v>135</v>
      </c>
      <c r="D17" s="30" t="s">
        <v>125</v>
      </c>
      <c r="E17" s="30" t="s">
        <v>117</v>
      </c>
      <c r="F17" s="31">
        <v>0.41666666666666669</v>
      </c>
      <c r="G17" s="32"/>
      <c r="H17" s="32">
        <v>8000</v>
      </c>
      <c r="I17" s="32">
        <v>5000</v>
      </c>
      <c r="J17" s="30"/>
      <c r="K17" s="32"/>
      <c r="L17" s="32"/>
      <c r="M17" s="32">
        <v>5000</v>
      </c>
      <c r="N17" s="32">
        <v>2500</v>
      </c>
      <c r="O17" s="32">
        <v>4700</v>
      </c>
      <c r="P17" s="36" t="s">
        <v>176</v>
      </c>
    </row>
    <row r="18" spans="1:16">
      <c r="A18" s="33" t="s">
        <v>172</v>
      </c>
      <c r="B18" s="28">
        <v>322</v>
      </c>
      <c r="C18" s="29" t="s">
        <v>136</v>
      </c>
      <c r="D18" s="30" t="s">
        <v>125</v>
      </c>
      <c r="E18" s="30" t="s">
        <v>119</v>
      </c>
      <c r="F18" s="31">
        <v>0.41666666666666669</v>
      </c>
      <c r="G18" s="32"/>
      <c r="H18" s="32">
        <v>10000</v>
      </c>
      <c r="I18" s="32">
        <v>6000</v>
      </c>
      <c r="J18" s="30"/>
      <c r="K18" s="32"/>
      <c r="L18" s="32"/>
      <c r="M18" s="32">
        <v>6000</v>
      </c>
      <c r="N18" s="32">
        <v>3000</v>
      </c>
      <c r="O18" s="32">
        <v>5700</v>
      </c>
      <c r="P18" s="36" t="s">
        <v>176</v>
      </c>
    </row>
    <row r="19" spans="1:16">
      <c r="A19" s="33" t="s">
        <v>172</v>
      </c>
      <c r="B19" s="28">
        <v>324</v>
      </c>
      <c r="C19" s="29" t="s">
        <v>137</v>
      </c>
      <c r="D19" s="30" t="s">
        <v>125</v>
      </c>
      <c r="E19" s="30" t="s">
        <v>121</v>
      </c>
      <c r="F19" s="31">
        <v>0.41666666666666669</v>
      </c>
      <c r="G19" s="32"/>
      <c r="H19" s="32">
        <v>15000</v>
      </c>
      <c r="I19" s="32">
        <v>8000</v>
      </c>
      <c r="J19" s="30"/>
      <c r="K19" s="32"/>
      <c r="L19" s="32"/>
      <c r="M19" s="32">
        <v>8000</v>
      </c>
      <c r="N19" s="32">
        <v>4000</v>
      </c>
      <c r="O19" s="32">
        <v>7700</v>
      </c>
      <c r="P19" s="36" t="s">
        <v>176</v>
      </c>
    </row>
    <row r="20" spans="1:16">
      <c r="A20" s="33" t="s">
        <v>172</v>
      </c>
      <c r="B20" s="28">
        <v>429</v>
      </c>
      <c r="C20" s="29" t="s">
        <v>138</v>
      </c>
      <c r="D20" s="30" t="s">
        <v>139</v>
      </c>
      <c r="E20" s="30" t="s">
        <v>105</v>
      </c>
      <c r="F20" s="31">
        <v>0.5</v>
      </c>
      <c r="G20" s="30"/>
      <c r="H20" s="32">
        <v>5000</v>
      </c>
      <c r="I20" s="32">
        <v>3000</v>
      </c>
      <c r="J20" s="32">
        <v>1500</v>
      </c>
      <c r="K20" s="32"/>
      <c r="L20" s="32"/>
      <c r="M20" s="32">
        <v>1500</v>
      </c>
      <c r="N20" s="32">
        <v>1000</v>
      </c>
      <c r="O20" s="32">
        <v>1200</v>
      </c>
    </row>
    <row r="21" spans="1:16">
      <c r="A21" s="33" t="s">
        <v>172</v>
      </c>
      <c r="B21" s="28">
        <v>431</v>
      </c>
      <c r="C21" s="29" t="s">
        <v>140</v>
      </c>
      <c r="D21" s="30" t="s">
        <v>139</v>
      </c>
      <c r="E21" s="30" t="s">
        <v>105</v>
      </c>
      <c r="F21" s="31">
        <v>0.77083333333333337</v>
      </c>
      <c r="G21" s="30"/>
      <c r="H21" s="32">
        <v>5000</v>
      </c>
      <c r="I21" s="32">
        <v>3000</v>
      </c>
      <c r="J21" s="32">
        <v>1500</v>
      </c>
      <c r="K21" s="32"/>
      <c r="L21" s="32"/>
      <c r="M21" s="32">
        <v>1500</v>
      </c>
      <c r="N21" s="32">
        <v>1000</v>
      </c>
      <c r="O21" s="32">
        <v>1200</v>
      </c>
    </row>
    <row r="22" spans="1:16">
      <c r="A22" s="33" t="s">
        <v>172</v>
      </c>
      <c r="B22" s="28">
        <v>433</v>
      </c>
      <c r="C22" s="29" t="s">
        <v>141</v>
      </c>
      <c r="D22" s="30" t="s">
        <v>139</v>
      </c>
      <c r="E22" s="30" t="s">
        <v>106</v>
      </c>
      <c r="F22" s="31">
        <v>0.5</v>
      </c>
      <c r="G22" s="30"/>
      <c r="H22" s="32">
        <v>5000</v>
      </c>
      <c r="I22" s="32">
        <v>3000</v>
      </c>
      <c r="J22" s="32">
        <v>1500</v>
      </c>
      <c r="K22" s="32"/>
      <c r="L22" s="32"/>
      <c r="M22" s="32">
        <v>1500</v>
      </c>
      <c r="N22" s="32">
        <v>1000</v>
      </c>
      <c r="O22" s="32">
        <v>1200</v>
      </c>
    </row>
    <row r="23" spans="1:16">
      <c r="A23" s="33" t="s">
        <v>172</v>
      </c>
      <c r="B23" s="28">
        <v>435</v>
      </c>
      <c r="C23" s="29" t="s">
        <v>142</v>
      </c>
      <c r="D23" s="30" t="s">
        <v>139</v>
      </c>
      <c r="E23" s="30" t="s">
        <v>106</v>
      </c>
      <c r="F23" s="31">
        <v>0.77083333333333337</v>
      </c>
      <c r="G23" s="30"/>
      <c r="H23" s="32">
        <v>5000</v>
      </c>
      <c r="I23" s="32">
        <v>3000</v>
      </c>
      <c r="J23" s="32">
        <v>1500</v>
      </c>
      <c r="K23" s="32"/>
      <c r="L23" s="32"/>
      <c r="M23" s="32">
        <v>1500</v>
      </c>
      <c r="N23" s="32">
        <v>1000</v>
      </c>
      <c r="O23" s="32">
        <v>1200</v>
      </c>
    </row>
    <row r="24" spans="1:16">
      <c r="A24" s="33" t="s">
        <v>172</v>
      </c>
      <c r="B24" s="28">
        <v>437</v>
      </c>
      <c r="C24" s="29" t="s">
        <v>143</v>
      </c>
      <c r="D24" s="30" t="s">
        <v>139</v>
      </c>
      <c r="E24" s="30" t="s">
        <v>107</v>
      </c>
      <c r="F24" s="31">
        <v>0.5</v>
      </c>
      <c r="G24" s="30"/>
      <c r="H24" s="32">
        <v>5000</v>
      </c>
      <c r="I24" s="32">
        <v>3000</v>
      </c>
      <c r="J24" s="32">
        <v>1500</v>
      </c>
      <c r="K24" s="32"/>
      <c r="L24" s="32"/>
      <c r="M24" s="32">
        <v>1500</v>
      </c>
      <c r="N24" s="32">
        <v>1000</v>
      </c>
      <c r="O24" s="32">
        <v>1200</v>
      </c>
    </row>
    <row r="25" spans="1:16">
      <c r="A25" s="33" t="s">
        <v>172</v>
      </c>
      <c r="B25" s="28">
        <v>439</v>
      </c>
      <c r="C25" s="29" t="s">
        <v>144</v>
      </c>
      <c r="D25" s="30" t="s">
        <v>139</v>
      </c>
      <c r="E25" s="30" t="s">
        <v>107</v>
      </c>
      <c r="F25" s="31">
        <v>0.77083333333333337</v>
      </c>
      <c r="G25" s="30"/>
      <c r="H25" s="32">
        <v>5000</v>
      </c>
      <c r="I25" s="32">
        <v>3000</v>
      </c>
      <c r="J25" s="32">
        <v>1500</v>
      </c>
      <c r="K25" s="32"/>
      <c r="L25" s="32"/>
      <c r="M25" s="32">
        <v>1500</v>
      </c>
      <c r="N25" s="32">
        <v>1000</v>
      </c>
      <c r="O25" s="32">
        <v>1200</v>
      </c>
    </row>
    <row r="26" spans="1:16">
      <c r="A26" s="33" t="s">
        <v>172</v>
      </c>
      <c r="B26" s="28">
        <v>441</v>
      </c>
      <c r="C26" s="29" t="s">
        <v>145</v>
      </c>
      <c r="D26" s="30" t="s">
        <v>139</v>
      </c>
      <c r="E26" s="30" t="s">
        <v>108</v>
      </c>
      <c r="F26" s="31">
        <v>0.5</v>
      </c>
      <c r="G26" s="30"/>
      <c r="H26" s="32">
        <v>5000</v>
      </c>
      <c r="I26" s="32">
        <v>3000</v>
      </c>
      <c r="J26" s="32">
        <v>1500</v>
      </c>
      <c r="K26" s="32"/>
      <c r="L26" s="32"/>
      <c r="M26" s="32">
        <v>1500</v>
      </c>
      <c r="N26" s="32">
        <v>1000</v>
      </c>
      <c r="O26" s="32">
        <v>1200</v>
      </c>
    </row>
    <row r="27" spans="1:16">
      <c r="A27" s="33" t="s">
        <v>172</v>
      </c>
      <c r="B27" s="28">
        <v>443</v>
      </c>
      <c r="C27" s="29" t="s">
        <v>146</v>
      </c>
      <c r="D27" s="30" t="s">
        <v>139</v>
      </c>
      <c r="E27" s="30" t="s">
        <v>108</v>
      </c>
      <c r="F27" s="31">
        <v>0.77083333333333337</v>
      </c>
      <c r="G27" s="30"/>
      <c r="H27" s="32">
        <v>7000</v>
      </c>
      <c r="I27" s="32">
        <v>4500</v>
      </c>
      <c r="J27" s="32">
        <v>2000</v>
      </c>
      <c r="K27" s="32"/>
      <c r="L27" s="32"/>
      <c r="M27" s="32">
        <v>2000</v>
      </c>
      <c r="N27" s="32">
        <v>1000</v>
      </c>
      <c r="O27" s="32">
        <v>1700</v>
      </c>
    </row>
    <row r="28" spans="1:16">
      <c r="A28" s="33" t="s">
        <v>172</v>
      </c>
      <c r="B28" s="28">
        <v>445</v>
      </c>
      <c r="C28" s="29" t="s">
        <v>147</v>
      </c>
      <c r="D28" s="30" t="s">
        <v>139</v>
      </c>
      <c r="E28" s="30" t="s">
        <v>109</v>
      </c>
      <c r="F28" s="31">
        <v>0.5</v>
      </c>
      <c r="G28" s="30"/>
      <c r="H28" s="32">
        <v>5000</v>
      </c>
      <c r="I28" s="32">
        <v>3000</v>
      </c>
      <c r="J28" s="32">
        <v>1500</v>
      </c>
      <c r="K28" s="32"/>
      <c r="L28" s="32"/>
      <c r="M28" s="32">
        <v>1500</v>
      </c>
      <c r="N28" s="32">
        <v>1000</v>
      </c>
      <c r="O28" s="32">
        <v>1200</v>
      </c>
    </row>
    <row r="29" spans="1:16">
      <c r="A29" s="33" t="s">
        <v>172</v>
      </c>
      <c r="B29" s="28">
        <v>447</v>
      </c>
      <c r="C29" s="29" t="s">
        <v>148</v>
      </c>
      <c r="D29" s="33" t="s">
        <v>1</v>
      </c>
      <c r="E29" s="30" t="s">
        <v>109</v>
      </c>
      <c r="F29" s="31">
        <v>0.77083333333333337</v>
      </c>
      <c r="G29" s="30"/>
      <c r="H29" s="32">
        <v>7000</v>
      </c>
      <c r="I29" s="32">
        <v>4500</v>
      </c>
      <c r="J29" s="32">
        <v>2000</v>
      </c>
      <c r="K29" s="32"/>
      <c r="L29" s="32"/>
      <c r="M29" s="32">
        <v>2000</v>
      </c>
      <c r="N29" s="32">
        <v>1000</v>
      </c>
      <c r="O29" s="32">
        <v>1700</v>
      </c>
    </row>
    <row r="30" spans="1:16">
      <c r="A30" s="33" t="s">
        <v>172</v>
      </c>
      <c r="B30" s="28">
        <v>449</v>
      </c>
      <c r="C30" s="29" t="s">
        <v>149</v>
      </c>
      <c r="D30" s="30" t="s">
        <v>139</v>
      </c>
      <c r="E30" s="30" t="s">
        <v>110</v>
      </c>
      <c r="F30" s="31">
        <v>0.5</v>
      </c>
      <c r="G30" s="30"/>
      <c r="H30" s="32">
        <v>7500</v>
      </c>
      <c r="I30" s="32">
        <v>5000</v>
      </c>
      <c r="J30" s="32">
        <v>2500</v>
      </c>
      <c r="K30" s="32"/>
      <c r="L30" s="32"/>
      <c r="M30" s="32">
        <v>2500</v>
      </c>
      <c r="N30" s="32">
        <v>1500</v>
      </c>
      <c r="O30" s="32">
        <v>2200</v>
      </c>
    </row>
    <row r="31" spans="1:16" s="24" customFormat="1" ht="18.75" customHeight="1">
      <c r="A31" s="35" t="s">
        <v>150</v>
      </c>
      <c r="B31" s="28">
        <v>519</v>
      </c>
      <c r="C31" s="29" t="s">
        <v>155</v>
      </c>
      <c r="D31" s="30" t="s">
        <v>152</v>
      </c>
      <c r="E31" s="30" t="s">
        <v>156</v>
      </c>
      <c r="F31" s="31">
        <v>0.375</v>
      </c>
      <c r="G31" s="30"/>
      <c r="H31" s="32">
        <v>1500</v>
      </c>
      <c r="I31" s="32"/>
      <c r="J31" s="32"/>
      <c r="K31" s="32"/>
      <c r="L31" s="32"/>
      <c r="M31" s="32">
        <v>1500</v>
      </c>
      <c r="N31" s="32">
        <v>800</v>
      </c>
      <c r="O31" s="32">
        <v>1200</v>
      </c>
    </row>
    <row r="32" spans="1:16" s="24" customFormat="1" ht="18.75" customHeight="1">
      <c r="A32" s="33" t="s">
        <v>172</v>
      </c>
      <c r="B32" s="28">
        <v>520</v>
      </c>
      <c r="C32" s="29" t="s">
        <v>157</v>
      </c>
      <c r="D32" s="30" t="s">
        <v>152</v>
      </c>
      <c r="E32" s="30" t="s">
        <v>158</v>
      </c>
      <c r="F32" s="31">
        <v>0.375</v>
      </c>
      <c r="G32" s="30"/>
      <c r="H32" s="32">
        <v>1500</v>
      </c>
      <c r="I32" s="32"/>
      <c r="J32" s="32"/>
      <c r="K32" s="32"/>
      <c r="L32" s="32"/>
      <c r="M32" s="32">
        <v>1500</v>
      </c>
      <c r="N32" s="32">
        <v>800</v>
      </c>
      <c r="O32" s="32">
        <v>1200</v>
      </c>
    </row>
    <row r="33" spans="1:15" s="24" customFormat="1" ht="18.75" customHeight="1">
      <c r="A33" s="33" t="s">
        <v>172</v>
      </c>
      <c r="B33" s="28">
        <v>521</v>
      </c>
      <c r="C33" s="29" t="s">
        <v>159</v>
      </c>
      <c r="D33" s="30" t="s">
        <v>152</v>
      </c>
      <c r="E33" s="30" t="s">
        <v>160</v>
      </c>
      <c r="F33" s="31">
        <v>0.375</v>
      </c>
      <c r="G33" s="30"/>
      <c r="H33" s="32">
        <v>1500</v>
      </c>
      <c r="I33" s="32"/>
      <c r="J33" s="32"/>
      <c r="K33" s="32"/>
      <c r="L33" s="32"/>
      <c r="M33" s="32">
        <v>1500</v>
      </c>
      <c r="N33" s="32">
        <v>800</v>
      </c>
      <c r="O33" s="32">
        <v>1200</v>
      </c>
    </row>
    <row r="34" spans="1:15" s="24" customFormat="1" ht="18.75" customHeight="1">
      <c r="A34" s="33" t="s">
        <v>172</v>
      </c>
      <c r="B34" s="28">
        <v>522</v>
      </c>
      <c r="C34" s="29" t="s">
        <v>161</v>
      </c>
      <c r="D34" s="30" t="s">
        <v>152</v>
      </c>
      <c r="E34" s="30" t="s">
        <v>151</v>
      </c>
      <c r="F34" s="31">
        <v>0.375</v>
      </c>
      <c r="G34" s="30"/>
      <c r="H34" s="32">
        <v>1500</v>
      </c>
      <c r="I34" s="32"/>
      <c r="J34" s="32"/>
      <c r="K34" s="32"/>
      <c r="L34" s="32"/>
      <c r="M34" s="32">
        <v>1500</v>
      </c>
      <c r="N34" s="32">
        <v>800</v>
      </c>
      <c r="O34" s="32">
        <v>1200</v>
      </c>
    </row>
    <row r="35" spans="1:15" s="24" customFormat="1" ht="18.75" customHeight="1">
      <c r="A35" s="33" t="s">
        <v>172</v>
      </c>
      <c r="B35" s="28">
        <v>609</v>
      </c>
      <c r="C35" s="29" t="s">
        <v>162</v>
      </c>
      <c r="D35" s="30" t="s">
        <v>163</v>
      </c>
      <c r="E35" s="30" t="s">
        <v>153</v>
      </c>
      <c r="F35" s="31">
        <v>0.41666666666666669</v>
      </c>
      <c r="G35" s="30"/>
      <c r="H35" s="32">
        <v>1500</v>
      </c>
      <c r="I35" s="32">
        <v>1000</v>
      </c>
      <c r="J35" s="32"/>
      <c r="K35" s="32"/>
      <c r="L35" s="32"/>
      <c r="M35" s="32">
        <v>1000</v>
      </c>
      <c r="N35" s="32">
        <v>500</v>
      </c>
      <c r="O35" s="32">
        <v>700</v>
      </c>
    </row>
    <row r="36" spans="1:15" s="24" customFormat="1" ht="18.75" customHeight="1">
      <c r="A36" s="33" t="s">
        <v>172</v>
      </c>
      <c r="B36" s="28">
        <v>610</v>
      </c>
      <c r="C36" s="29" t="s">
        <v>164</v>
      </c>
      <c r="D36" s="30" t="s">
        <v>163</v>
      </c>
      <c r="E36" s="30" t="s">
        <v>154</v>
      </c>
      <c r="F36" s="31">
        <v>0.41666666666666669</v>
      </c>
      <c r="G36" s="30"/>
      <c r="H36" s="32">
        <v>1500</v>
      </c>
      <c r="I36" s="32">
        <v>1000</v>
      </c>
      <c r="J36" s="32"/>
      <c r="K36" s="32"/>
      <c r="L36" s="32"/>
      <c r="M36" s="32">
        <v>1000</v>
      </c>
      <c r="N36" s="32">
        <v>500</v>
      </c>
      <c r="O36" s="32">
        <v>700</v>
      </c>
    </row>
    <row r="37" spans="1:15" s="24" customFormat="1" ht="18.75" customHeight="1">
      <c r="A37" s="33" t="s">
        <v>172</v>
      </c>
      <c r="B37" s="28">
        <v>611</v>
      </c>
      <c r="C37" s="29" t="s">
        <v>165</v>
      </c>
      <c r="D37" s="30" t="s">
        <v>163</v>
      </c>
      <c r="E37" s="30" t="s">
        <v>156</v>
      </c>
      <c r="F37" s="31">
        <v>0.41666666666666669</v>
      </c>
      <c r="G37" s="30"/>
      <c r="H37" s="32">
        <v>1500</v>
      </c>
      <c r="I37" s="32">
        <v>1000</v>
      </c>
      <c r="J37" s="32"/>
      <c r="K37" s="32"/>
      <c r="L37" s="32"/>
      <c r="M37" s="32">
        <v>1000</v>
      </c>
      <c r="N37" s="32">
        <v>500</v>
      </c>
      <c r="O37" s="32">
        <v>700</v>
      </c>
    </row>
    <row r="38" spans="1:15" s="24" customFormat="1" ht="18.75" customHeight="1">
      <c r="A38" s="33" t="s">
        <v>172</v>
      </c>
      <c r="B38" s="28">
        <v>612</v>
      </c>
      <c r="C38" s="29" t="s">
        <v>166</v>
      </c>
      <c r="D38" s="30" t="s">
        <v>163</v>
      </c>
      <c r="E38" s="30" t="s">
        <v>158</v>
      </c>
      <c r="F38" s="31">
        <v>0.375</v>
      </c>
      <c r="G38" s="30"/>
      <c r="H38" s="32">
        <v>2500</v>
      </c>
      <c r="I38" s="32">
        <v>1500</v>
      </c>
      <c r="J38" s="32"/>
      <c r="K38" s="32"/>
      <c r="L38" s="32"/>
      <c r="M38" s="32">
        <v>1500</v>
      </c>
      <c r="N38" s="32">
        <v>800</v>
      </c>
      <c r="O38" s="32">
        <v>1200</v>
      </c>
    </row>
    <row r="39" spans="1:15" s="24" customFormat="1" ht="18.75" customHeight="1">
      <c r="A39" s="33" t="s">
        <v>172</v>
      </c>
      <c r="B39" s="28">
        <v>613</v>
      </c>
      <c r="C39" s="29" t="s">
        <v>167</v>
      </c>
      <c r="D39" s="30" t="s">
        <v>163</v>
      </c>
      <c r="E39" s="30" t="s">
        <v>160</v>
      </c>
      <c r="F39" s="31">
        <v>0.4375</v>
      </c>
      <c r="G39" s="30"/>
      <c r="H39" s="32">
        <v>2500</v>
      </c>
      <c r="I39" s="32">
        <v>1500</v>
      </c>
      <c r="J39" s="32"/>
      <c r="K39" s="32"/>
      <c r="L39" s="32"/>
      <c r="M39" s="32">
        <v>1500</v>
      </c>
      <c r="N39" s="32">
        <v>800</v>
      </c>
      <c r="O39" s="32">
        <v>1200</v>
      </c>
    </row>
    <row r="496" spans="1:1">
      <c r="A496" s="27" t="s">
        <v>150</v>
      </c>
    </row>
  </sheetData>
  <phoneticPr fontId="2"/>
  <pageMargins left="0.7" right="0.7" top="0.75" bottom="0.75" header="0.3" footer="0.3"/>
</worksheet>
</file>

<file path=docMetadata/LabelInfo.xml><?xml version="1.0" encoding="utf-8"?>
<clbl:labelList xmlns:clbl="http://schemas.microsoft.com/office/2020/mipLabelMetadata">
  <clbl:label id="{b62c996d-e48f-435b-9a8f-fc7884432cc7}" enabled="0" method="" siteId="{b62c996d-e48f-435b-9a8f-fc7884432cc7}" removed="1"/>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岡崎市開催チケット専用</vt:lpstr>
      <vt:lpstr>競技スケジュール（岡崎市抜粋）</vt:lpstr>
      <vt:lpstr>岡崎市開催チケット専用!Print_Area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2026-06-17T10:18:06Z</cp:lastPrinted>
  <dcterms:created xsi:type="dcterms:W3CDTF">2026-02-07T09:40:07Z</dcterms:created>
  <dcterms:modified xsi:type="dcterms:W3CDTF">2026-06-18T09:27:31Z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0x010100C875558C74135C45A3C471B3C119E674</vt:lpwstr>
  </property>
</Properties>
</file>